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jects\8885 - West Bretton ATCs (BO - 28.06)\Results - checking\"/>
    </mc:Choice>
  </mc:AlternateContent>
  <bookViews>
    <workbookView xWindow="0" yWindow="0" windowWidth="28968" windowHeight="11736"/>
  </bookViews>
  <sheets>
    <sheet name="ATC LC26" sheetId="1" r:id="rId1"/>
    <sheet name="24 Hour Summary" sheetId="2" r:id="rId2"/>
    <sheet name="20 Hour Summary" sheetId="3" r:id="rId3"/>
  </sheets>
  <definedNames>
    <definedName name="_xlnm.Print_Area" localSheetId="0">'ATC LC26'!$AF$1:$BN$145</definedName>
    <definedName name="_xlnm.Print_Titles" localSheetId="0">'ATC LC26'!$1:$5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  <c r="B6" i="3"/>
  <c r="B19" i="3"/>
  <c r="A26" i="3"/>
  <c r="A27" i="3"/>
  <c r="A28" i="3"/>
  <c r="A29" i="3"/>
  <c r="B32" i="3"/>
  <c r="A39" i="3"/>
  <c r="A40" i="3"/>
  <c r="A41" i="3"/>
  <c r="A42" i="3"/>
  <c r="A1" i="2"/>
  <c r="B6" i="2"/>
  <c r="B19" i="2"/>
  <c r="A26" i="2"/>
  <c r="A39" i="2" s="1"/>
  <c r="A27" i="2"/>
  <c r="A28" i="2"/>
  <c r="A29" i="2"/>
  <c r="B32" i="2"/>
  <c r="A40" i="2"/>
  <c r="A41" i="2"/>
  <c r="A42" i="2"/>
  <c r="Q1" i="1"/>
  <c r="AF1" i="1"/>
  <c r="AQ1" i="1"/>
  <c r="AZ1" i="1"/>
  <c r="BI1" i="1"/>
  <c r="S6" i="1"/>
  <c r="AH6" i="1"/>
  <c r="AS6" i="1"/>
  <c r="BB6" i="1"/>
  <c r="BJ6" i="1"/>
  <c r="A7" i="1"/>
  <c r="Q8" i="1"/>
  <c r="Q7" i="1" s="1"/>
  <c r="AG8" i="1"/>
  <c r="AH8" i="1"/>
  <c r="AI8" i="1" s="1"/>
  <c r="AJ8" i="1" s="1"/>
  <c r="AR8" i="1"/>
  <c r="B8" i="3" s="1"/>
  <c r="B21" i="3" s="1"/>
  <c r="B34" i="3" s="1"/>
  <c r="BA8" i="1"/>
  <c r="BB8" i="1"/>
  <c r="BC8" i="1" s="1"/>
  <c r="BD8" i="1" s="1"/>
  <c r="AG9" i="1"/>
  <c r="BA9" i="1"/>
  <c r="BC9" i="1"/>
  <c r="O10" i="1"/>
  <c r="AD10" i="1"/>
  <c r="AG10" i="1"/>
  <c r="AZ10" i="1"/>
  <c r="BI10" i="1"/>
  <c r="O11" i="1"/>
  <c r="AD11" i="1"/>
  <c r="AG11" i="1"/>
  <c r="AZ11" i="1"/>
  <c r="O12" i="1"/>
  <c r="AD12" i="1"/>
  <c r="AG12" i="1"/>
  <c r="AZ12" i="1"/>
  <c r="O13" i="1"/>
  <c r="AD13" i="1"/>
  <c r="AG13" i="1"/>
  <c r="AZ13" i="1"/>
  <c r="O14" i="1"/>
  <c r="AD14" i="1"/>
  <c r="AG14" i="1"/>
  <c r="O15" i="1"/>
  <c r="AD15" i="1"/>
  <c r="AG15" i="1"/>
  <c r="BI15" i="1"/>
  <c r="O16" i="1"/>
  <c r="AD16" i="1"/>
  <c r="AG16" i="1"/>
  <c r="O17" i="1"/>
  <c r="AD17" i="1"/>
  <c r="AG17" i="1"/>
  <c r="O18" i="1"/>
  <c r="AD18" i="1"/>
  <c r="AG18" i="1"/>
  <c r="O19" i="1"/>
  <c r="AD19" i="1"/>
  <c r="AG19" i="1"/>
  <c r="O20" i="1"/>
  <c r="AD20" i="1"/>
  <c r="AG20" i="1"/>
  <c r="BI20" i="1"/>
  <c r="O21" i="1"/>
  <c r="AD21" i="1"/>
  <c r="AG21" i="1"/>
  <c r="O22" i="1"/>
  <c r="AD22" i="1"/>
  <c r="AG22" i="1"/>
  <c r="O23" i="1"/>
  <c r="AD23" i="1"/>
  <c r="AG23" i="1"/>
  <c r="O24" i="1"/>
  <c r="AD24" i="1"/>
  <c r="AG24" i="1"/>
  <c r="O25" i="1"/>
  <c r="AD25" i="1"/>
  <c r="AG25" i="1"/>
  <c r="BI25" i="1"/>
  <c r="O26" i="1"/>
  <c r="AD26" i="1"/>
  <c r="AG26" i="1"/>
  <c r="O27" i="1"/>
  <c r="AD27" i="1"/>
  <c r="AG27" i="1"/>
  <c r="O28" i="1"/>
  <c r="AD28" i="1"/>
  <c r="AG28" i="1"/>
  <c r="O29" i="1"/>
  <c r="AD29" i="1"/>
  <c r="AG29" i="1"/>
  <c r="O30" i="1"/>
  <c r="AD30" i="1"/>
  <c r="AG30" i="1"/>
  <c r="BI30" i="1"/>
  <c r="O31" i="1"/>
  <c r="AD31" i="1"/>
  <c r="AG31" i="1"/>
  <c r="O32" i="1"/>
  <c r="AD32" i="1"/>
  <c r="AG32" i="1"/>
  <c r="O33" i="1"/>
  <c r="AD33" i="1"/>
  <c r="AG33" i="1"/>
  <c r="B35" i="1"/>
  <c r="BJ11" i="1" s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G35" i="1"/>
  <c r="BI35" i="1"/>
  <c r="B36" i="1"/>
  <c r="BJ12" i="1" s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G36" i="1"/>
  <c r="B37" i="1"/>
  <c r="BJ13" i="1" s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G37" i="1"/>
  <c r="B38" i="1"/>
  <c r="BJ14" i="1" s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G38" i="1"/>
  <c r="AX39" i="1"/>
  <c r="BI40" i="1"/>
  <c r="S41" i="1"/>
  <c r="A43" i="1"/>
  <c r="A42" i="1" s="1"/>
  <c r="Q43" i="1"/>
  <c r="Q42" i="1" s="1"/>
  <c r="AR43" i="1"/>
  <c r="AS43" i="1"/>
  <c r="AT43" i="1" s="1"/>
  <c r="R44" i="1"/>
  <c r="S44" i="1"/>
  <c r="T44" i="1"/>
  <c r="U44" i="1"/>
  <c r="V44" i="1"/>
  <c r="W44" i="1"/>
  <c r="X44" i="1"/>
  <c r="Y44" i="1"/>
  <c r="Z44" i="1"/>
  <c r="AA44" i="1"/>
  <c r="AB44" i="1"/>
  <c r="AC44" i="1"/>
  <c r="AR44" i="1"/>
  <c r="O45" i="1"/>
  <c r="AD45" i="1"/>
  <c r="O46" i="1"/>
  <c r="AD46" i="1"/>
  <c r="O47" i="1"/>
  <c r="AD47" i="1"/>
  <c r="O48" i="1"/>
  <c r="O73" i="1" s="1"/>
  <c r="AD48" i="1"/>
  <c r="O49" i="1"/>
  <c r="AD49" i="1"/>
  <c r="O50" i="1"/>
  <c r="AD50" i="1"/>
  <c r="O51" i="1"/>
  <c r="O71" i="1" s="1"/>
  <c r="AD51" i="1"/>
  <c r="O52" i="1"/>
  <c r="O70" i="1" s="1"/>
  <c r="AD52" i="1"/>
  <c r="O53" i="1"/>
  <c r="AD53" i="1"/>
  <c r="O54" i="1"/>
  <c r="AD54" i="1"/>
  <c r="O55" i="1"/>
  <c r="AD55" i="1"/>
  <c r="O56" i="1"/>
  <c r="AD56" i="1"/>
  <c r="O57" i="1"/>
  <c r="AD57" i="1"/>
  <c r="O58" i="1"/>
  <c r="AD58" i="1"/>
  <c r="O59" i="1"/>
  <c r="AD59" i="1"/>
  <c r="O60" i="1"/>
  <c r="AD60" i="1"/>
  <c r="O61" i="1"/>
  <c r="AD61" i="1"/>
  <c r="O62" i="1"/>
  <c r="AD62" i="1"/>
  <c r="O63" i="1"/>
  <c r="AD63" i="1"/>
  <c r="O64" i="1"/>
  <c r="AD64" i="1"/>
  <c r="O65" i="1"/>
  <c r="AD65" i="1"/>
  <c r="O66" i="1"/>
  <c r="AD66" i="1"/>
  <c r="O67" i="1"/>
  <c r="AD67" i="1"/>
  <c r="O68" i="1"/>
  <c r="AD68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R70" i="1"/>
  <c r="S70" i="1"/>
  <c r="T70" i="1"/>
  <c r="U70" i="1"/>
  <c r="V70" i="1"/>
  <c r="W70" i="1"/>
  <c r="X70" i="1"/>
  <c r="Y70" i="1"/>
  <c r="Z70" i="1"/>
  <c r="AA70" i="1"/>
  <c r="AB70" i="1"/>
  <c r="AC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R73" i="1"/>
  <c r="S73" i="1"/>
  <c r="T73" i="1"/>
  <c r="U73" i="1"/>
  <c r="V73" i="1"/>
  <c r="W73" i="1"/>
  <c r="X73" i="1"/>
  <c r="Y73" i="1"/>
  <c r="Z73" i="1"/>
  <c r="AA73" i="1"/>
  <c r="AB73" i="1"/>
  <c r="BA83" i="1" s="1"/>
  <c r="AC73" i="1"/>
  <c r="AD73" i="1"/>
  <c r="AX74" i="1"/>
  <c r="C76" i="1"/>
  <c r="S76" i="1"/>
  <c r="AH76" i="1"/>
  <c r="AS76" i="1"/>
  <c r="BB76" i="1"/>
  <c r="BJ76" i="1"/>
  <c r="A78" i="1"/>
  <c r="A77" i="1" s="1"/>
  <c r="Q78" i="1"/>
  <c r="Q77" i="1" s="1"/>
  <c r="AG78" i="1"/>
  <c r="AH78" i="1" s="1"/>
  <c r="AR78" i="1"/>
  <c r="AS78" i="1" s="1"/>
  <c r="BA78" i="1"/>
  <c r="BB78" i="1"/>
  <c r="BC78" i="1" s="1"/>
  <c r="R79" i="1"/>
  <c r="S79" i="1"/>
  <c r="T79" i="1"/>
  <c r="U79" i="1"/>
  <c r="V79" i="1"/>
  <c r="W79" i="1"/>
  <c r="X79" i="1"/>
  <c r="Y79" i="1"/>
  <c r="Z79" i="1"/>
  <c r="AA79" i="1"/>
  <c r="AB79" i="1"/>
  <c r="AC79" i="1"/>
  <c r="BA79" i="1"/>
  <c r="O80" i="1"/>
  <c r="AH10" i="1" s="1"/>
  <c r="AD80" i="1"/>
  <c r="AG80" i="1"/>
  <c r="AZ80" i="1"/>
  <c r="BA80" i="1"/>
  <c r="BA85" i="1" s="1"/>
  <c r="BI80" i="1"/>
  <c r="O81" i="1"/>
  <c r="AH11" i="1" s="1"/>
  <c r="AD81" i="1"/>
  <c r="AG81" i="1"/>
  <c r="AZ81" i="1"/>
  <c r="BA81" i="1"/>
  <c r="BJ81" i="1"/>
  <c r="BK81" i="1"/>
  <c r="BL81" i="1"/>
  <c r="O82" i="1"/>
  <c r="AH12" i="1" s="1"/>
  <c r="AD82" i="1"/>
  <c r="AG82" i="1"/>
  <c r="AZ82" i="1"/>
  <c r="BA82" i="1"/>
  <c r="BJ82" i="1"/>
  <c r="BK82" i="1"/>
  <c r="BL82" i="1"/>
  <c r="BM82" i="1"/>
  <c r="O83" i="1"/>
  <c r="AH13" i="1" s="1"/>
  <c r="AD83" i="1"/>
  <c r="AG83" i="1"/>
  <c r="AZ83" i="1"/>
  <c r="BJ83" i="1"/>
  <c r="BM83" i="1" s="1"/>
  <c r="BK83" i="1"/>
  <c r="BL83" i="1"/>
  <c r="O84" i="1"/>
  <c r="AH14" i="1" s="1"/>
  <c r="AD84" i="1"/>
  <c r="AG84" i="1"/>
  <c r="BJ84" i="1"/>
  <c r="BK84" i="1"/>
  <c r="BL84" i="1"/>
  <c r="O85" i="1"/>
  <c r="AH15" i="1" s="1"/>
  <c r="AD85" i="1"/>
  <c r="AG85" i="1"/>
  <c r="BI85" i="1"/>
  <c r="O86" i="1"/>
  <c r="AH16" i="1" s="1"/>
  <c r="AD86" i="1"/>
  <c r="AG86" i="1"/>
  <c r="O87" i="1"/>
  <c r="AH17" i="1" s="1"/>
  <c r="AD87" i="1"/>
  <c r="AG87" i="1"/>
  <c r="AG105" i="1" s="1"/>
  <c r="O88" i="1"/>
  <c r="AH18" i="1" s="1"/>
  <c r="AD88" i="1"/>
  <c r="AD106" i="1" s="1"/>
  <c r="AG88" i="1"/>
  <c r="O89" i="1"/>
  <c r="AH19" i="1" s="1"/>
  <c r="AD89" i="1"/>
  <c r="AG89" i="1"/>
  <c r="O90" i="1"/>
  <c r="AH20" i="1" s="1"/>
  <c r="AD90" i="1"/>
  <c r="AG90" i="1"/>
  <c r="BI90" i="1"/>
  <c r="O91" i="1"/>
  <c r="AH21" i="1" s="1"/>
  <c r="AD91" i="1"/>
  <c r="AG91" i="1"/>
  <c r="O92" i="1"/>
  <c r="AH22" i="1" s="1"/>
  <c r="AD92" i="1"/>
  <c r="AG92" i="1"/>
  <c r="O93" i="1"/>
  <c r="AH23" i="1" s="1"/>
  <c r="AD93" i="1"/>
  <c r="AG93" i="1"/>
  <c r="O94" i="1"/>
  <c r="AH24" i="1" s="1"/>
  <c r="AD94" i="1"/>
  <c r="AG94" i="1"/>
  <c r="O95" i="1"/>
  <c r="AH25" i="1" s="1"/>
  <c r="AD95" i="1"/>
  <c r="AG95" i="1"/>
  <c r="BI95" i="1"/>
  <c r="O96" i="1"/>
  <c r="AH26" i="1" s="1"/>
  <c r="AD96" i="1"/>
  <c r="AG96" i="1"/>
  <c r="O97" i="1"/>
  <c r="AH27" i="1" s="1"/>
  <c r="AD97" i="1"/>
  <c r="AG97" i="1"/>
  <c r="O98" i="1"/>
  <c r="AH28" i="1" s="1"/>
  <c r="AD98" i="1"/>
  <c r="AD107" i="1" s="1"/>
  <c r="AG98" i="1"/>
  <c r="O99" i="1"/>
  <c r="AH29" i="1" s="1"/>
  <c r="AD99" i="1"/>
  <c r="AG99" i="1"/>
  <c r="O100" i="1"/>
  <c r="AH30" i="1" s="1"/>
  <c r="AD100" i="1"/>
  <c r="AG100" i="1"/>
  <c r="BI100" i="1"/>
  <c r="O101" i="1"/>
  <c r="AH31" i="1" s="1"/>
  <c r="AD101" i="1"/>
  <c r="AG101" i="1"/>
  <c r="O102" i="1"/>
  <c r="AH32" i="1" s="1"/>
  <c r="AD102" i="1"/>
  <c r="AG102" i="1"/>
  <c r="O103" i="1"/>
  <c r="AH33" i="1" s="1"/>
  <c r="AD103" i="1"/>
  <c r="AG103" i="1"/>
  <c r="B105" i="1"/>
  <c r="BJ16" i="1" s="1"/>
  <c r="C105" i="1"/>
  <c r="D105" i="1"/>
  <c r="E105" i="1"/>
  <c r="F105" i="1"/>
  <c r="G105" i="1"/>
  <c r="H105" i="1"/>
  <c r="I105" i="1"/>
  <c r="J105" i="1"/>
  <c r="K105" i="1"/>
  <c r="L105" i="1"/>
  <c r="M105" i="1"/>
  <c r="N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BI105" i="1"/>
  <c r="B106" i="1"/>
  <c r="BJ17" i="1" s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G106" i="1"/>
  <c r="B107" i="1"/>
  <c r="BJ18" i="1" s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G107" i="1"/>
  <c r="B108" i="1"/>
  <c r="BJ19" i="1" s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G108" i="1"/>
  <c r="AX109" i="1"/>
  <c r="BI110" i="1"/>
  <c r="C111" i="1"/>
  <c r="S111" i="1"/>
  <c r="A113" i="1"/>
  <c r="A112" i="1" s="1"/>
  <c r="Q113" i="1"/>
  <c r="Q112" i="1" s="1"/>
  <c r="AR113" i="1"/>
  <c r="AS113" i="1" s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R114" i="1"/>
  <c r="O115" i="1"/>
  <c r="AH80" i="1" s="1"/>
  <c r="AD115" i="1"/>
  <c r="O116" i="1"/>
  <c r="AH81" i="1" s="1"/>
  <c r="AD116" i="1"/>
  <c r="O117" i="1"/>
  <c r="AH82" i="1" s="1"/>
  <c r="AD117" i="1"/>
  <c r="O118" i="1"/>
  <c r="AH83" i="1" s="1"/>
  <c r="AD118" i="1"/>
  <c r="O119" i="1"/>
  <c r="AH84" i="1" s="1"/>
  <c r="AD119" i="1"/>
  <c r="O120" i="1"/>
  <c r="AH85" i="1" s="1"/>
  <c r="AD120" i="1"/>
  <c r="O121" i="1"/>
  <c r="AH86" i="1" s="1"/>
  <c r="AD121" i="1"/>
  <c r="O122" i="1"/>
  <c r="AH87" i="1" s="1"/>
  <c r="AD122" i="1"/>
  <c r="O123" i="1"/>
  <c r="AH88" i="1" s="1"/>
  <c r="AD123" i="1"/>
  <c r="O124" i="1"/>
  <c r="AH89" i="1" s="1"/>
  <c r="AD124" i="1"/>
  <c r="O125" i="1"/>
  <c r="AH90" i="1" s="1"/>
  <c r="AD125" i="1"/>
  <c r="O126" i="1"/>
  <c r="AH91" i="1" s="1"/>
  <c r="AD126" i="1"/>
  <c r="AD140" i="1" s="1"/>
  <c r="O127" i="1"/>
  <c r="AH92" i="1" s="1"/>
  <c r="AD127" i="1"/>
  <c r="O128" i="1"/>
  <c r="AH93" i="1" s="1"/>
  <c r="AD128" i="1"/>
  <c r="O129" i="1"/>
  <c r="AH94" i="1" s="1"/>
  <c r="AD129" i="1"/>
  <c r="O130" i="1"/>
  <c r="AH95" i="1" s="1"/>
  <c r="AD130" i="1"/>
  <c r="O131" i="1"/>
  <c r="AH96" i="1" s="1"/>
  <c r="AD131" i="1"/>
  <c r="O132" i="1"/>
  <c r="AH97" i="1" s="1"/>
  <c r="AD132" i="1"/>
  <c r="O133" i="1"/>
  <c r="AH98" i="1" s="1"/>
  <c r="AD133" i="1"/>
  <c r="O134" i="1"/>
  <c r="AH99" i="1" s="1"/>
  <c r="AD134" i="1"/>
  <c r="O135" i="1"/>
  <c r="AH100" i="1" s="1"/>
  <c r="AD135" i="1"/>
  <c r="O136" i="1"/>
  <c r="AH101" i="1" s="1"/>
  <c r="AD136" i="1"/>
  <c r="O137" i="1"/>
  <c r="AH102" i="1" s="1"/>
  <c r="AD137" i="1"/>
  <c r="O138" i="1"/>
  <c r="AH103" i="1" s="1"/>
  <c r="AD138" i="1"/>
  <c r="B140" i="1"/>
  <c r="BJ86" i="1" s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B141" i="1"/>
  <c r="BJ87" i="1" s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B142" i="1"/>
  <c r="BJ88" i="1" s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B143" i="1"/>
  <c r="BJ89" i="1" s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X144" i="1"/>
  <c r="C146" i="1"/>
  <c r="S146" i="1"/>
  <c r="A148" i="1"/>
  <c r="A147" i="1" s="1"/>
  <c r="Q148" i="1"/>
  <c r="Q147" i="1" s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O150" i="1"/>
  <c r="AI10" i="1" s="1"/>
  <c r="AD150" i="1"/>
  <c r="O151" i="1"/>
  <c r="AI11" i="1" s="1"/>
  <c r="AD151" i="1"/>
  <c r="O152" i="1"/>
  <c r="AI12" i="1" s="1"/>
  <c r="AD152" i="1"/>
  <c r="O153" i="1"/>
  <c r="AI13" i="1" s="1"/>
  <c r="AD153" i="1"/>
  <c r="O154" i="1"/>
  <c r="AI14" i="1" s="1"/>
  <c r="AD154" i="1"/>
  <c r="O155" i="1"/>
  <c r="AI15" i="1" s="1"/>
  <c r="AD155" i="1"/>
  <c r="O156" i="1"/>
  <c r="AI16" i="1" s="1"/>
  <c r="AD156" i="1"/>
  <c r="O157" i="1"/>
  <c r="AI17" i="1" s="1"/>
  <c r="AD157" i="1"/>
  <c r="O158" i="1"/>
  <c r="AI18" i="1" s="1"/>
  <c r="AD158" i="1"/>
  <c r="O159" i="1"/>
  <c r="AI19" i="1" s="1"/>
  <c r="AD159" i="1"/>
  <c r="O160" i="1"/>
  <c r="AI20" i="1" s="1"/>
  <c r="AD160" i="1"/>
  <c r="O161" i="1"/>
  <c r="AI21" i="1" s="1"/>
  <c r="AD161" i="1"/>
  <c r="O162" i="1"/>
  <c r="AI22" i="1" s="1"/>
  <c r="AD162" i="1"/>
  <c r="O163" i="1"/>
  <c r="AI23" i="1" s="1"/>
  <c r="AD163" i="1"/>
  <c r="O164" i="1"/>
  <c r="AI24" i="1" s="1"/>
  <c r="AD164" i="1"/>
  <c r="O165" i="1"/>
  <c r="AI25" i="1" s="1"/>
  <c r="AD165" i="1"/>
  <c r="O166" i="1"/>
  <c r="AI26" i="1" s="1"/>
  <c r="AD166" i="1"/>
  <c r="O167" i="1"/>
  <c r="AI27" i="1" s="1"/>
  <c r="AD167" i="1"/>
  <c r="O168" i="1"/>
  <c r="AI28" i="1" s="1"/>
  <c r="AD168" i="1"/>
  <c r="O169" i="1"/>
  <c r="AI29" i="1" s="1"/>
  <c r="AD169" i="1"/>
  <c r="O170" i="1"/>
  <c r="AI30" i="1" s="1"/>
  <c r="AD170" i="1"/>
  <c r="O171" i="1"/>
  <c r="AI31" i="1" s="1"/>
  <c r="AD171" i="1"/>
  <c r="O172" i="1"/>
  <c r="AI32" i="1" s="1"/>
  <c r="AD172" i="1"/>
  <c r="O173" i="1"/>
  <c r="AI33" i="1" s="1"/>
  <c r="AD173" i="1"/>
  <c r="B175" i="1"/>
  <c r="BJ21" i="1" s="1"/>
  <c r="C175" i="1"/>
  <c r="D175" i="1"/>
  <c r="E175" i="1"/>
  <c r="F175" i="1"/>
  <c r="G175" i="1"/>
  <c r="H175" i="1"/>
  <c r="I175" i="1"/>
  <c r="J175" i="1"/>
  <c r="K175" i="1"/>
  <c r="L175" i="1"/>
  <c r="M175" i="1"/>
  <c r="N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B176" i="1"/>
  <c r="BJ22" i="1" s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B177" i="1"/>
  <c r="BJ23" i="1" s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B178" i="1"/>
  <c r="BJ24" i="1" s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C181" i="1"/>
  <c r="S181" i="1"/>
  <c r="A183" i="1"/>
  <c r="A182" i="1" s="1"/>
  <c r="Q183" i="1"/>
  <c r="Q182" i="1" s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O185" i="1"/>
  <c r="AI80" i="1" s="1"/>
  <c r="AD185" i="1"/>
  <c r="O186" i="1"/>
  <c r="AI81" i="1" s="1"/>
  <c r="AD186" i="1"/>
  <c r="O187" i="1"/>
  <c r="AI82" i="1" s="1"/>
  <c r="AD187" i="1"/>
  <c r="O188" i="1"/>
  <c r="AI83" i="1" s="1"/>
  <c r="AD188" i="1"/>
  <c r="O189" i="1"/>
  <c r="AI84" i="1" s="1"/>
  <c r="AD189" i="1"/>
  <c r="O190" i="1"/>
  <c r="AI85" i="1" s="1"/>
  <c r="AD190" i="1"/>
  <c r="O191" i="1"/>
  <c r="AI86" i="1" s="1"/>
  <c r="AD191" i="1"/>
  <c r="O192" i="1"/>
  <c r="AI87" i="1" s="1"/>
  <c r="AD192" i="1"/>
  <c r="O193" i="1"/>
  <c r="AI88" i="1" s="1"/>
  <c r="AD193" i="1"/>
  <c r="O194" i="1"/>
  <c r="AI89" i="1" s="1"/>
  <c r="AD194" i="1"/>
  <c r="O195" i="1"/>
  <c r="AI90" i="1" s="1"/>
  <c r="AD195" i="1"/>
  <c r="O196" i="1"/>
  <c r="AI91" i="1" s="1"/>
  <c r="AD196" i="1"/>
  <c r="O197" i="1"/>
  <c r="AI92" i="1" s="1"/>
  <c r="AD197" i="1"/>
  <c r="O198" i="1"/>
  <c r="AI93" i="1" s="1"/>
  <c r="AD198" i="1"/>
  <c r="O199" i="1"/>
  <c r="AI94" i="1" s="1"/>
  <c r="AD199" i="1"/>
  <c r="O200" i="1"/>
  <c r="AI95" i="1" s="1"/>
  <c r="AD200" i="1"/>
  <c r="O201" i="1"/>
  <c r="AI96" i="1" s="1"/>
  <c r="AD201" i="1"/>
  <c r="O202" i="1"/>
  <c r="AI97" i="1" s="1"/>
  <c r="AD202" i="1"/>
  <c r="O203" i="1"/>
  <c r="AI98" i="1" s="1"/>
  <c r="AD203" i="1"/>
  <c r="O204" i="1"/>
  <c r="AI99" i="1" s="1"/>
  <c r="AD204" i="1"/>
  <c r="O205" i="1"/>
  <c r="AI100" i="1" s="1"/>
  <c r="AD205" i="1"/>
  <c r="O206" i="1"/>
  <c r="AI101" i="1" s="1"/>
  <c r="AD206" i="1"/>
  <c r="O207" i="1"/>
  <c r="AI102" i="1" s="1"/>
  <c r="AD207" i="1"/>
  <c r="O208" i="1"/>
  <c r="AI103" i="1" s="1"/>
  <c r="AD208" i="1"/>
  <c r="B210" i="1"/>
  <c r="BJ91" i="1" s="1"/>
  <c r="C210" i="1"/>
  <c r="D210" i="1"/>
  <c r="E210" i="1"/>
  <c r="F210" i="1"/>
  <c r="G210" i="1"/>
  <c r="H210" i="1"/>
  <c r="I210" i="1"/>
  <c r="J210" i="1"/>
  <c r="K210" i="1"/>
  <c r="L210" i="1"/>
  <c r="M210" i="1"/>
  <c r="N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B211" i="1"/>
  <c r="BJ92" i="1" s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B212" i="1"/>
  <c r="BJ93" i="1" s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B213" i="1"/>
  <c r="BJ94" i="1" s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C216" i="1"/>
  <c r="S216" i="1"/>
  <c r="A218" i="1"/>
  <c r="A217" i="1" s="1"/>
  <c r="Q218" i="1"/>
  <c r="Q217" i="1" s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O220" i="1"/>
  <c r="AJ10" i="1" s="1"/>
  <c r="AD220" i="1"/>
  <c r="O221" i="1"/>
  <c r="AJ11" i="1" s="1"/>
  <c r="AD221" i="1"/>
  <c r="O222" i="1"/>
  <c r="AJ12" i="1" s="1"/>
  <c r="AD222" i="1"/>
  <c r="O223" i="1"/>
  <c r="AJ13" i="1" s="1"/>
  <c r="AD223" i="1"/>
  <c r="O224" i="1"/>
  <c r="AJ14" i="1" s="1"/>
  <c r="AD224" i="1"/>
  <c r="O225" i="1"/>
  <c r="AJ15" i="1" s="1"/>
  <c r="AD225" i="1"/>
  <c r="O226" i="1"/>
  <c r="AJ16" i="1" s="1"/>
  <c r="AD226" i="1"/>
  <c r="O227" i="1"/>
  <c r="AJ17" i="1" s="1"/>
  <c r="AD227" i="1"/>
  <c r="O228" i="1"/>
  <c r="AJ18" i="1" s="1"/>
  <c r="AD228" i="1"/>
  <c r="O229" i="1"/>
  <c r="AJ19" i="1" s="1"/>
  <c r="AD229" i="1"/>
  <c r="O230" i="1"/>
  <c r="AJ20" i="1" s="1"/>
  <c r="AD230" i="1"/>
  <c r="O231" i="1"/>
  <c r="AJ21" i="1" s="1"/>
  <c r="AD231" i="1"/>
  <c r="O232" i="1"/>
  <c r="AJ22" i="1" s="1"/>
  <c r="AD232" i="1"/>
  <c r="O233" i="1"/>
  <c r="AJ23" i="1" s="1"/>
  <c r="AD233" i="1"/>
  <c r="O234" i="1"/>
  <c r="AJ24" i="1" s="1"/>
  <c r="AD234" i="1"/>
  <c r="O235" i="1"/>
  <c r="AJ25" i="1" s="1"/>
  <c r="AD235" i="1"/>
  <c r="O236" i="1"/>
  <c r="AJ26" i="1" s="1"/>
  <c r="AD236" i="1"/>
  <c r="O237" i="1"/>
  <c r="AJ27" i="1" s="1"/>
  <c r="AD237" i="1"/>
  <c r="O238" i="1"/>
  <c r="AJ28" i="1" s="1"/>
  <c r="AD238" i="1"/>
  <c r="O239" i="1"/>
  <c r="AJ29" i="1" s="1"/>
  <c r="AD239" i="1"/>
  <c r="O240" i="1"/>
  <c r="AJ30" i="1" s="1"/>
  <c r="AD240" i="1"/>
  <c r="O241" i="1"/>
  <c r="AJ31" i="1" s="1"/>
  <c r="AD241" i="1"/>
  <c r="O242" i="1"/>
  <c r="AJ32" i="1" s="1"/>
  <c r="AD242" i="1"/>
  <c r="O243" i="1"/>
  <c r="AJ33" i="1" s="1"/>
  <c r="AD243" i="1"/>
  <c r="B245" i="1"/>
  <c r="BJ26" i="1" s="1"/>
  <c r="C245" i="1"/>
  <c r="D245" i="1"/>
  <c r="E245" i="1"/>
  <c r="F245" i="1"/>
  <c r="G245" i="1"/>
  <c r="H245" i="1"/>
  <c r="I245" i="1"/>
  <c r="J245" i="1"/>
  <c r="K245" i="1"/>
  <c r="L245" i="1"/>
  <c r="M245" i="1"/>
  <c r="N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B246" i="1"/>
  <c r="BJ27" i="1" s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B247" i="1"/>
  <c r="BJ28" i="1" s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B248" i="1"/>
  <c r="BJ29" i="1" s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C251" i="1"/>
  <c r="S251" i="1"/>
  <c r="A253" i="1"/>
  <c r="A252" i="1" s="1"/>
  <c r="Q253" i="1"/>
  <c r="Q252" i="1" s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O255" i="1"/>
  <c r="AJ80" i="1" s="1"/>
  <c r="AD255" i="1"/>
  <c r="O256" i="1"/>
  <c r="AJ81" i="1" s="1"/>
  <c r="AD256" i="1"/>
  <c r="O257" i="1"/>
  <c r="AJ82" i="1" s="1"/>
  <c r="AD257" i="1"/>
  <c r="O258" i="1"/>
  <c r="AJ83" i="1" s="1"/>
  <c r="AD258" i="1"/>
  <c r="O259" i="1"/>
  <c r="AJ84" i="1" s="1"/>
  <c r="AD259" i="1"/>
  <c r="O260" i="1"/>
  <c r="AJ85" i="1" s="1"/>
  <c r="AD260" i="1"/>
  <c r="O261" i="1"/>
  <c r="AJ86" i="1" s="1"/>
  <c r="AD261" i="1"/>
  <c r="O262" i="1"/>
  <c r="AJ87" i="1" s="1"/>
  <c r="AD262" i="1"/>
  <c r="O263" i="1"/>
  <c r="AJ88" i="1" s="1"/>
  <c r="AD263" i="1"/>
  <c r="O264" i="1"/>
  <c r="AJ89" i="1" s="1"/>
  <c r="AD264" i="1"/>
  <c r="O265" i="1"/>
  <c r="AJ90" i="1" s="1"/>
  <c r="AD265" i="1"/>
  <c r="O266" i="1"/>
  <c r="AJ91" i="1" s="1"/>
  <c r="AD266" i="1"/>
  <c r="O267" i="1"/>
  <c r="AJ92" i="1" s="1"/>
  <c r="AD267" i="1"/>
  <c r="O268" i="1"/>
  <c r="AJ93" i="1" s="1"/>
  <c r="AD268" i="1"/>
  <c r="O269" i="1"/>
  <c r="AJ94" i="1" s="1"/>
  <c r="AD269" i="1"/>
  <c r="O270" i="1"/>
  <c r="AJ95" i="1" s="1"/>
  <c r="AD270" i="1"/>
  <c r="O271" i="1"/>
  <c r="AJ96" i="1" s="1"/>
  <c r="AD271" i="1"/>
  <c r="O272" i="1"/>
  <c r="AJ97" i="1" s="1"/>
  <c r="AD272" i="1"/>
  <c r="O273" i="1"/>
  <c r="AJ98" i="1" s="1"/>
  <c r="AD273" i="1"/>
  <c r="O274" i="1"/>
  <c r="AJ99" i="1" s="1"/>
  <c r="AD274" i="1"/>
  <c r="O275" i="1"/>
  <c r="AJ100" i="1" s="1"/>
  <c r="AD275" i="1"/>
  <c r="O276" i="1"/>
  <c r="AJ101" i="1" s="1"/>
  <c r="AD276" i="1"/>
  <c r="O277" i="1"/>
  <c r="AJ102" i="1" s="1"/>
  <c r="AD277" i="1"/>
  <c r="O278" i="1"/>
  <c r="AJ103" i="1" s="1"/>
  <c r="AD278" i="1"/>
  <c r="B280" i="1"/>
  <c r="BJ96" i="1" s="1"/>
  <c r="C280" i="1"/>
  <c r="D280" i="1"/>
  <c r="E280" i="1"/>
  <c r="F280" i="1"/>
  <c r="G280" i="1"/>
  <c r="H280" i="1"/>
  <c r="I280" i="1"/>
  <c r="J280" i="1"/>
  <c r="K280" i="1"/>
  <c r="L280" i="1"/>
  <c r="M280" i="1"/>
  <c r="N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B281" i="1"/>
  <c r="BJ97" i="1" s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B282" i="1"/>
  <c r="BJ98" i="1" s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B283" i="1"/>
  <c r="BJ99" i="1" s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C286" i="1"/>
  <c r="S286" i="1"/>
  <c r="A288" i="1"/>
  <c r="A287" i="1" s="1"/>
  <c r="Q288" i="1"/>
  <c r="Q287" i="1" s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O290" i="1"/>
  <c r="AK10" i="1" s="1"/>
  <c r="AD290" i="1"/>
  <c r="O291" i="1"/>
  <c r="AK11" i="1" s="1"/>
  <c r="AD291" i="1"/>
  <c r="O292" i="1"/>
  <c r="AK12" i="1" s="1"/>
  <c r="AD292" i="1"/>
  <c r="O293" i="1"/>
  <c r="AK13" i="1" s="1"/>
  <c r="AD293" i="1"/>
  <c r="O294" i="1"/>
  <c r="AK14" i="1" s="1"/>
  <c r="AD294" i="1"/>
  <c r="O295" i="1"/>
  <c r="AK15" i="1" s="1"/>
  <c r="AD295" i="1"/>
  <c r="O296" i="1"/>
  <c r="AK16" i="1" s="1"/>
  <c r="AD296" i="1"/>
  <c r="O297" i="1"/>
  <c r="AK17" i="1" s="1"/>
  <c r="AD297" i="1"/>
  <c r="O298" i="1"/>
  <c r="AK18" i="1" s="1"/>
  <c r="AD298" i="1"/>
  <c r="O299" i="1"/>
  <c r="AK19" i="1" s="1"/>
  <c r="AD299" i="1"/>
  <c r="O300" i="1"/>
  <c r="AK20" i="1" s="1"/>
  <c r="AD300" i="1"/>
  <c r="O301" i="1"/>
  <c r="AK21" i="1" s="1"/>
  <c r="AD301" i="1"/>
  <c r="O302" i="1"/>
  <c r="AK22" i="1" s="1"/>
  <c r="AD302" i="1"/>
  <c r="O303" i="1"/>
  <c r="AK23" i="1" s="1"/>
  <c r="AD303" i="1"/>
  <c r="O304" i="1"/>
  <c r="AK24" i="1" s="1"/>
  <c r="AD304" i="1"/>
  <c r="O305" i="1"/>
  <c r="AK25" i="1" s="1"/>
  <c r="AD305" i="1"/>
  <c r="O306" i="1"/>
  <c r="AK26" i="1" s="1"/>
  <c r="AD306" i="1"/>
  <c r="O307" i="1"/>
  <c r="AK27" i="1" s="1"/>
  <c r="AD307" i="1"/>
  <c r="O308" i="1"/>
  <c r="AK28" i="1" s="1"/>
  <c r="AD308" i="1"/>
  <c r="O309" i="1"/>
  <c r="AK29" i="1" s="1"/>
  <c r="AD309" i="1"/>
  <c r="O310" i="1"/>
  <c r="AK30" i="1" s="1"/>
  <c r="AD310" i="1"/>
  <c r="O311" i="1"/>
  <c r="AK31" i="1" s="1"/>
  <c r="AD311" i="1"/>
  <c r="O312" i="1"/>
  <c r="AK32" i="1" s="1"/>
  <c r="AD312" i="1"/>
  <c r="O313" i="1"/>
  <c r="AK33" i="1" s="1"/>
  <c r="AD313" i="1"/>
  <c r="B315" i="1"/>
  <c r="BJ31" i="1" s="1"/>
  <c r="C315" i="1"/>
  <c r="D315" i="1"/>
  <c r="E315" i="1"/>
  <c r="F315" i="1"/>
  <c r="G315" i="1"/>
  <c r="H315" i="1"/>
  <c r="I315" i="1"/>
  <c r="J315" i="1"/>
  <c r="K315" i="1"/>
  <c r="L315" i="1"/>
  <c r="M315" i="1"/>
  <c r="N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B316" i="1"/>
  <c r="BJ32" i="1" s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B317" i="1"/>
  <c r="BJ33" i="1" s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B318" i="1"/>
  <c r="BJ34" i="1" s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C321" i="1"/>
  <c r="S321" i="1"/>
  <c r="A323" i="1"/>
  <c r="A322" i="1" s="1"/>
  <c r="Q323" i="1"/>
  <c r="Q322" i="1" s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O325" i="1"/>
  <c r="AK80" i="1" s="1"/>
  <c r="AD325" i="1"/>
  <c r="O326" i="1"/>
  <c r="AK81" i="1" s="1"/>
  <c r="AD326" i="1"/>
  <c r="O327" i="1"/>
  <c r="AK82" i="1" s="1"/>
  <c r="AD327" i="1"/>
  <c r="O328" i="1"/>
  <c r="AK83" i="1" s="1"/>
  <c r="AD328" i="1"/>
  <c r="O329" i="1"/>
  <c r="AK84" i="1" s="1"/>
  <c r="AD329" i="1"/>
  <c r="O330" i="1"/>
  <c r="AK85" i="1" s="1"/>
  <c r="AD330" i="1"/>
  <c r="O331" i="1"/>
  <c r="AK86" i="1" s="1"/>
  <c r="AD331" i="1"/>
  <c r="O332" i="1"/>
  <c r="AK87" i="1" s="1"/>
  <c r="AD332" i="1"/>
  <c r="O333" i="1"/>
  <c r="AK88" i="1" s="1"/>
  <c r="AD333" i="1"/>
  <c r="O334" i="1"/>
  <c r="AK89" i="1" s="1"/>
  <c r="AD334" i="1"/>
  <c r="O335" i="1"/>
  <c r="AK90" i="1" s="1"/>
  <c r="AD335" i="1"/>
  <c r="O336" i="1"/>
  <c r="AK91" i="1" s="1"/>
  <c r="AD336" i="1"/>
  <c r="O337" i="1"/>
  <c r="AK92" i="1" s="1"/>
  <c r="AD337" i="1"/>
  <c r="O338" i="1"/>
  <c r="AK93" i="1" s="1"/>
  <c r="AD338" i="1"/>
  <c r="O339" i="1"/>
  <c r="AK94" i="1" s="1"/>
  <c r="AD339" i="1"/>
  <c r="O340" i="1"/>
  <c r="AK95" i="1" s="1"/>
  <c r="AD340" i="1"/>
  <c r="O341" i="1"/>
  <c r="AK96" i="1" s="1"/>
  <c r="AD341" i="1"/>
  <c r="O342" i="1"/>
  <c r="AK97" i="1" s="1"/>
  <c r="AD342" i="1"/>
  <c r="O343" i="1"/>
  <c r="AK98" i="1" s="1"/>
  <c r="AD343" i="1"/>
  <c r="O344" i="1"/>
  <c r="AK99" i="1" s="1"/>
  <c r="AD344" i="1"/>
  <c r="O345" i="1"/>
  <c r="AK100" i="1" s="1"/>
  <c r="AD345" i="1"/>
  <c r="O346" i="1"/>
  <c r="AK101" i="1" s="1"/>
  <c r="AD346" i="1"/>
  <c r="O347" i="1"/>
  <c r="AK102" i="1" s="1"/>
  <c r="AD347" i="1"/>
  <c r="O348" i="1"/>
  <c r="AK103" i="1" s="1"/>
  <c r="AD348" i="1"/>
  <c r="B350" i="1"/>
  <c r="BJ101" i="1" s="1"/>
  <c r="C350" i="1"/>
  <c r="D350" i="1"/>
  <c r="E350" i="1"/>
  <c r="F350" i="1"/>
  <c r="G350" i="1"/>
  <c r="H350" i="1"/>
  <c r="I350" i="1"/>
  <c r="J350" i="1"/>
  <c r="K350" i="1"/>
  <c r="L350" i="1"/>
  <c r="M350" i="1"/>
  <c r="N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B351" i="1"/>
  <c r="BJ102" i="1" s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B352" i="1"/>
  <c r="BJ103" i="1" s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B353" i="1"/>
  <c r="BJ104" i="1" s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C356" i="1"/>
  <c r="S356" i="1"/>
  <c r="A358" i="1"/>
  <c r="A357" i="1" s="1"/>
  <c r="Q358" i="1"/>
  <c r="Q357" i="1" s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O360" i="1"/>
  <c r="AL10" i="1" s="1"/>
  <c r="AD360" i="1"/>
  <c r="O361" i="1"/>
  <c r="AL11" i="1" s="1"/>
  <c r="AD361" i="1"/>
  <c r="O362" i="1"/>
  <c r="AL12" i="1" s="1"/>
  <c r="AD362" i="1"/>
  <c r="O363" i="1"/>
  <c r="AL13" i="1" s="1"/>
  <c r="AD363" i="1"/>
  <c r="O364" i="1"/>
  <c r="AL14" i="1" s="1"/>
  <c r="AD364" i="1"/>
  <c r="O365" i="1"/>
  <c r="AL15" i="1" s="1"/>
  <c r="AD365" i="1"/>
  <c r="O366" i="1"/>
  <c r="AL16" i="1" s="1"/>
  <c r="AD366" i="1"/>
  <c r="O367" i="1"/>
  <c r="AL17" i="1" s="1"/>
  <c r="AD367" i="1"/>
  <c r="O368" i="1"/>
  <c r="AL18" i="1" s="1"/>
  <c r="AD368" i="1"/>
  <c r="O369" i="1"/>
  <c r="AL19" i="1" s="1"/>
  <c r="AD369" i="1"/>
  <c r="O370" i="1"/>
  <c r="AL20" i="1" s="1"/>
  <c r="AD370" i="1"/>
  <c r="O371" i="1"/>
  <c r="AL21" i="1" s="1"/>
  <c r="AD371" i="1"/>
  <c r="O372" i="1"/>
  <c r="AL22" i="1" s="1"/>
  <c r="AD372" i="1"/>
  <c r="O373" i="1"/>
  <c r="AL23" i="1" s="1"/>
  <c r="AD373" i="1"/>
  <c r="O374" i="1"/>
  <c r="AL24" i="1" s="1"/>
  <c r="AD374" i="1"/>
  <c r="O375" i="1"/>
  <c r="AL25" i="1" s="1"/>
  <c r="AD375" i="1"/>
  <c r="O376" i="1"/>
  <c r="AL26" i="1" s="1"/>
  <c r="AD376" i="1"/>
  <c r="O377" i="1"/>
  <c r="AL27" i="1" s="1"/>
  <c r="AD377" i="1"/>
  <c r="O378" i="1"/>
  <c r="AL28" i="1" s="1"/>
  <c r="AD378" i="1"/>
  <c r="O379" i="1"/>
  <c r="AL29" i="1" s="1"/>
  <c r="AD379" i="1"/>
  <c r="O380" i="1"/>
  <c r="AL30" i="1" s="1"/>
  <c r="AD380" i="1"/>
  <c r="O381" i="1"/>
  <c r="AL31" i="1" s="1"/>
  <c r="AD381" i="1"/>
  <c r="O382" i="1"/>
  <c r="AL32" i="1" s="1"/>
  <c r="AD382" i="1"/>
  <c r="O383" i="1"/>
  <c r="AL33" i="1" s="1"/>
  <c r="AD383" i="1"/>
  <c r="B385" i="1"/>
  <c r="BJ36" i="1" s="1"/>
  <c r="C385" i="1"/>
  <c r="D385" i="1"/>
  <c r="E385" i="1"/>
  <c r="F385" i="1"/>
  <c r="G385" i="1"/>
  <c r="H385" i="1"/>
  <c r="I385" i="1"/>
  <c r="J385" i="1"/>
  <c r="K385" i="1"/>
  <c r="L385" i="1"/>
  <c r="M385" i="1"/>
  <c r="N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B386" i="1"/>
  <c r="BJ37" i="1" s="1"/>
  <c r="C38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B387" i="1"/>
  <c r="BJ38" i="1" s="1"/>
  <c r="C387" i="1"/>
  <c r="D387" i="1"/>
  <c r="E387" i="1"/>
  <c r="F387" i="1"/>
  <c r="G387" i="1"/>
  <c r="H387" i="1"/>
  <c r="I387" i="1"/>
  <c r="J387" i="1"/>
  <c r="K387" i="1"/>
  <c r="L387" i="1"/>
  <c r="M387" i="1"/>
  <c r="N387" i="1"/>
  <c r="O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B388" i="1"/>
  <c r="BJ39" i="1" s="1"/>
  <c r="C388" i="1"/>
  <c r="D388" i="1"/>
  <c r="E388" i="1"/>
  <c r="F388" i="1"/>
  <c r="G388" i="1"/>
  <c r="H388" i="1"/>
  <c r="I388" i="1"/>
  <c r="J388" i="1"/>
  <c r="K388" i="1"/>
  <c r="L388" i="1"/>
  <c r="M388" i="1"/>
  <c r="N388" i="1"/>
  <c r="O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C391" i="1"/>
  <c r="S391" i="1"/>
  <c r="A393" i="1"/>
  <c r="A392" i="1" s="1"/>
  <c r="Q393" i="1"/>
  <c r="Q392" i="1" s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O395" i="1"/>
  <c r="AL80" i="1" s="1"/>
  <c r="AD395" i="1"/>
  <c r="O396" i="1"/>
  <c r="AL81" i="1" s="1"/>
  <c r="AD396" i="1"/>
  <c r="O397" i="1"/>
  <c r="AL82" i="1" s="1"/>
  <c r="AD397" i="1"/>
  <c r="O398" i="1"/>
  <c r="AL83" i="1" s="1"/>
  <c r="AD398" i="1"/>
  <c r="O399" i="1"/>
  <c r="AL84" i="1" s="1"/>
  <c r="AD399" i="1"/>
  <c r="O400" i="1"/>
  <c r="AL85" i="1" s="1"/>
  <c r="AD400" i="1"/>
  <c r="O401" i="1"/>
  <c r="AL86" i="1" s="1"/>
  <c r="AD401" i="1"/>
  <c r="O402" i="1"/>
  <c r="AL87" i="1" s="1"/>
  <c r="AD402" i="1"/>
  <c r="O403" i="1"/>
  <c r="AL88" i="1" s="1"/>
  <c r="AD403" i="1"/>
  <c r="O404" i="1"/>
  <c r="AL89" i="1" s="1"/>
  <c r="AD404" i="1"/>
  <c r="O405" i="1"/>
  <c r="AL90" i="1" s="1"/>
  <c r="AD405" i="1"/>
  <c r="O406" i="1"/>
  <c r="AL91" i="1" s="1"/>
  <c r="AD406" i="1"/>
  <c r="O407" i="1"/>
  <c r="AL92" i="1" s="1"/>
  <c r="AD407" i="1"/>
  <c r="O408" i="1"/>
  <c r="AL93" i="1" s="1"/>
  <c r="AD408" i="1"/>
  <c r="O409" i="1"/>
  <c r="AL94" i="1" s="1"/>
  <c r="AD409" i="1"/>
  <c r="O410" i="1"/>
  <c r="AL95" i="1" s="1"/>
  <c r="AD410" i="1"/>
  <c r="O411" i="1"/>
  <c r="AL96" i="1" s="1"/>
  <c r="AD411" i="1"/>
  <c r="O412" i="1"/>
  <c r="AL97" i="1" s="1"/>
  <c r="AD412" i="1"/>
  <c r="O413" i="1"/>
  <c r="AL98" i="1" s="1"/>
  <c r="AD413" i="1"/>
  <c r="O414" i="1"/>
  <c r="AL99" i="1" s="1"/>
  <c r="AD414" i="1"/>
  <c r="O415" i="1"/>
  <c r="AL100" i="1" s="1"/>
  <c r="AD415" i="1"/>
  <c r="O416" i="1"/>
  <c r="AL101" i="1" s="1"/>
  <c r="AD416" i="1"/>
  <c r="O417" i="1"/>
  <c r="AL102" i="1" s="1"/>
  <c r="AD417" i="1"/>
  <c r="O418" i="1"/>
  <c r="AL103" i="1" s="1"/>
  <c r="AD418" i="1"/>
  <c r="B420" i="1"/>
  <c r="BJ106" i="1" s="1"/>
  <c r="C420" i="1"/>
  <c r="D420" i="1"/>
  <c r="E420" i="1"/>
  <c r="F420" i="1"/>
  <c r="G420" i="1"/>
  <c r="H420" i="1"/>
  <c r="I420" i="1"/>
  <c r="J420" i="1"/>
  <c r="K420" i="1"/>
  <c r="L420" i="1"/>
  <c r="M420" i="1"/>
  <c r="N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B421" i="1"/>
  <c r="BJ107" i="1" s="1"/>
  <c r="C421" i="1"/>
  <c r="D421" i="1"/>
  <c r="E421" i="1"/>
  <c r="F421" i="1"/>
  <c r="G421" i="1"/>
  <c r="H421" i="1"/>
  <c r="I421" i="1"/>
  <c r="J421" i="1"/>
  <c r="K421" i="1"/>
  <c r="L421" i="1"/>
  <c r="M421" i="1"/>
  <c r="N421" i="1"/>
  <c r="O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B422" i="1"/>
  <c r="BJ108" i="1" s="1"/>
  <c r="C422" i="1"/>
  <c r="D422" i="1"/>
  <c r="E422" i="1"/>
  <c r="F422" i="1"/>
  <c r="G422" i="1"/>
  <c r="H422" i="1"/>
  <c r="I422" i="1"/>
  <c r="J422" i="1"/>
  <c r="K422" i="1"/>
  <c r="L422" i="1"/>
  <c r="M422" i="1"/>
  <c r="N422" i="1"/>
  <c r="O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B423" i="1"/>
  <c r="BJ109" i="1" s="1"/>
  <c r="C423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C426" i="1"/>
  <c r="S426" i="1"/>
  <c r="A428" i="1"/>
  <c r="A427" i="1" s="1"/>
  <c r="Q428" i="1"/>
  <c r="Q427" i="1" s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O430" i="1"/>
  <c r="AM10" i="1" s="1"/>
  <c r="AD430" i="1"/>
  <c r="O431" i="1"/>
  <c r="AM11" i="1" s="1"/>
  <c r="AD431" i="1"/>
  <c r="O432" i="1"/>
  <c r="AM12" i="1" s="1"/>
  <c r="AD432" i="1"/>
  <c r="O433" i="1"/>
  <c r="AM13" i="1" s="1"/>
  <c r="AD433" i="1"/>
  <c r="O434" i="1"/>
  <c r="AM14" i="1" s="1"/>
  <c r="AD434" i="1"/>
  <c r="O435" i="1"/>
  <c r="AM15" i="1" s="1"/>
  <c r="AD435" i="1"/>
  <c r="O436" i="1"/>
  <c r="AM16" i="1" s="1"/>
  <c r="AD436" i="1"/>
  <c r="O437" i="1"/>
  <c r="AM17" i="1" s="1"/>
  <c r="AD437" i="1"/>
  <c r="O438" i="1"/>
  <c r="AM18" i="1" s="1"/>
  <c r="AD438" i="1"/>
  <c r="O439" i="1"/>
  <c r="AM19" i="1" s="1"/>
  <c r="AD439" i="1"/>
  <c r="O440" i="1"/>
  <c r="AM20" i="1" s="1"/>
  <c r="AD440" i="1"/>
  <c r="O441" i="1"/>
  <c r="AM21" i="1" s="1"/>
  <c r="AD441" i="1"/>
  <c r="O442" i="1"/>
  <c r="AM22" i="1" s="1"/>
  <c r="AD442" i="1"/>
  <c r="O443" i="1"/>
  <c r="AM23" i="1" s="1"/>
  <c r="AD443" i="1"/>
  <c r="O444" i="1"/>
  <c r="AM24" i="1" s="1"/>
  <c r="AD444" i="1"/>
  <c r="O445" i="1"/>
  <c r="AM25" i="1" s="1"/>
  <c r="AD445" i="1"/>
  <c r="O446" i="1"/>
  <c r="AM26" i="1" s="1"/>
  <c r="AD446" i="1"/>
  <c r="O447" i="1"/>
  <c r="AM27" i="1" s="1"/>
  <c r="AD447" i="1"/>
  <c r="O448" i="1"/>
  <c r="AM28" i="1" s="1"/>
  <c r="AD448" i="1"/>
  <c r="O449" i="1"/>
  <c r="AM29" i="1" s="1"/>
  <c r="AD449" i="1"/>
  <c r="O450" i="1"/>
  <c r="AM30" i="1" s="1"/>
  <c r="AD450" i="1"/>
  <c r="O451" i="1"/>
  <c r="AM31" i="1" s="1"/>
  <c r="AD451" i="1"/>
  <c r="O452" i="1"/>
  <c r="AM32" i="1" s="1"/>
  <c r="AD452" i="1"/>
  <c r="O453" i="1"/>
  <c r="AM33" i="1" s="1"/>
  <c r="AD453" i="1"/>
  <c r="B455" i="1"/>
  <c r="BJ41" i="1" s="1"/>
  <c r="C455" i="1"/>
  <c r="D455" i="1"/>
  <c r="E455" i="1"/>
  <c r="F455" i="1"/>
  <c r="G455" i="1"/>
  <c r="H455" i="1"/>
  <c r="I455" i="1"/>
  <c r="J455" i="1"/>
  <c r="K455" i="1"/>
  <c r="L455" i="1"/>
  <c r="M455" i="1"/>
  <c r="N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B456" i="1"/>
  <c r="BJ42" i="1" s="1"/>
  <c r="C456" i="1"/>
  <c r="D456" i="1"/>
  <c r="E456" i="1"/>
  <c r="F456" i="1"/>
  <c r="G456" i="1"/>
  <c r="H456" i="1"/>
  <c r="I456" i="1"/>
  <c r="J456" i="1"/>
  <c r="K456" i="1"/>
  <c r="L456" i="1"/>
  <c r="M456" i="1"/>
  <c r="N456" i="1"/>
  <c r="O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B457" i="1"/>
  <c r="BJ43" i="1" s="1"/>
  <c r="C457" i="1"/>
  <c r="D457" i="1"/>
  <c r="E457" i="1"/>
  <c r="F457" i="1"/>
  <c r="G457" i="1"/>
  <c r="H457" i="1"/>
  <c r="I457" i="1"/>
  <c r="J457" i="1"/>
  <c r="K457" i="1"/>
  <c r="L457" i="1"/>
  <c r="M457" i="1"/>
  <c r="N457" i="1"/>
  <c r="O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B458" i="1"/>
  <c r="BJ44" i="1" s="1"/>
  <c r="C458" i="1"/>
  <c r="D458" i="1"/>
  <c r="E458" i="1"/>
  <c r="F458" i="1"/>
  <c r="G458" i="1"/>
  <c r="H458" i="1"/>
  <c r="I458" i="1"/>
  <c r="J458" i="1"/>
  <c r="K458" i="1"/>
  <c r="L458" i="1"/>
  <c r="M458" i="1"/>
  <c r="N458" i="1"/>
  <c r="O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C461" i="1"/>
  <c r="S461" i="1"/>
  <c r="A463" i="1"/>
  <c r="A462" i="1" s="1"/>
  <c r="Q463" i="1"/>
  <c r="Q462" i="1" s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O465" i="1"/>
  <c r="AM80" i="1" s="1"/>
  <c r="AD465" i="1"/>
  <c r="O466" i="1"/>
  <c r="AM81" i="1" s="1"/>
  <c r="AD466" i="1"/>
  <c r="O467" i="1"/>
  <c r="AM82" i="1" s="1"/>
  <c r="AD467" i="1"/>
  <c r="O468" i="1"/>
  <c r="AM83" i="1" s="1"/>
  <c r="AD468" i="1"/>
  <c r="O469" i="1"/>
  <c r="AM84" i="1" s="1"/>
  <c r="AD469" i="1"/>
  <c r="O470" i="1"/>
  <c r="AM85" i="1" s="1"/>
  <c r="AD470" i="1"/>
  <c r="O471" i="1"/>
  <c r="AM86" i="1" s="1"/>
  <c r="AD471" i="1"/>
  <c r="O472" i="1"/>
  <c r="AM87" i="1" s="1"/>
  <c r="AD472" i="1"/>
  <c r="O473" i="1"/>
  <c r="AM88" i="1" s="1"/>
  <c r="AD473" i="1"/>
  <c r="O474" i="1"/>
  <c r="AM89" i="1" s="1"/>
  <c r="AD474" i="1"/>
  <c r="O475" i="1"/>
  <c r="AM90" i="1" s="1"/>
  <c r="AD475" i="1"/>
  <c r="O476" i="1"/>
  <c r="AM91" i="1" s="1"/>
  <c r="AD476" i="1"/>
  <c r="O477" i="1"/>
  <c r="AM92" i="1" s="1"/>
  <c r="AD477" i="1"/>
  <c r="O478" i="1"/>
  <c r="AM93" i="1" s="1"/>
  <c r="AD478" i="1"/>
  <c r="O479" i="1"/>
  <c r="AM94" i="1" s="1"/>
  <c r="AD479" i="1"/>
  <c r="O480" i="1"/>
  <c r="AM95" i="1" s="1"/>
  <c r="AD480" i="1"/>
  <c r="O481" i="1"/>
  <c r="AM96" i="1" s="1"/>
  <c r="AD481" i="1"/>
  <c r="O482" i="1"/>
  <c r="AM97" i="1" s="1"/>
  <c r="AD482" i="1"/>
  <c r="O483" i="1"/>
  <c r="AM98" i="1" s="1"/>
  <c r="AD483" i="1"/>
  <c r="O484" i="1"/>
  <c r="AM99" i="1" s="1"/>
  <c r="AD484" i="1"/>
  <c r="O485" i="1"/>
  <c r="AM100" i="1" s="1"/>
  <c r="AD485" i="1"/>
  <c r="O486" i="1"/>
  <c r="AM101" i="1" s="1"/>
  <c r="AD486" i="1"/>
  <c r="O487" i="1"/>
  <c r="AM102" i="1" s="1"/>
  <c r="AD487" i="1"/>
  <c r="O488" i="1"/>
  <c r="AM103" i="1" s="1"/>
  <c r="AD488" i="1"/>
  <c r="B490" i="1"/>
  <c r="BJ111" i="1" s="1"/>
  <c r="C490" i="1"/>
  <c r="D490" i="1"/>
  <c r="E490" i="1"/>
  <c r="F490" i="1"/>
  <c r="G490" i="1"/>
  <c r="H490" i="1"/>
  <c r="I490" i="1"/>
  <c r="J490" i="1"/>
  <c r="K490" i="1"/>
  <c r="L490" i="1"/>
  <c r="M490" i="1"/>
  <c r="N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B491" i="1"/>
  <c r="BJ112" i="1" s="1"/>
  <c r="C491" i="1"/>
  <c r="D491" i="1"/>
  <c r="E491" i="1"/>
  <c r="F491" i="1"/>
  <c r="G491" i="1"/>
  <c r="H491" i="1"/>
  <c r="I491" i="1"/>
  <c r="J491" i="1"/>
  <c r="K491" i="1"/>
  <c r="L491" i="1"/>
  <c r="M491" i="1"/>
  <c r="N491" i="1"/>
  <c r="O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B492" i="1"/>
  <c r="BJ113" i="1" s="1"/>
  <c r="C492" i="1"/>
  <c r="D492" i="1"/>
  <c r="E492" i="1"/>
  <c r="F492" i="1"/>
  <c r="G492" i="1"/>
  <c r="H492" i="1"/>
  <c r="I492" i="1"/>
  <c r="J492" i="1"/>
  <c r="K492" i="1"/>
  <c r="L492" i="1"/>
  <c r="M492" i="1"/>
  <c r="N492" i="1"/>
  <c r="O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B493" i="1"/>
  <c r="BJ114" i="1" s="1"/>
  <c r="C493" i="1"/>
  <c r="D493" i="1"/>
  <c r="E493" i="1"/>
  <c r="F493" i="1"/>
  <c r="G493" i="1"/>
  <c r="H493" i="1"/>
  <c r="I493" i="1"/>
  <c r="J493" i="1"/>
  <c r="K493" i="1"/>
  <c r="L493" i="1"/>
  <c r="M493" i="1"/>
  <c r="N493" i="1"/>
  <c r="O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I78" i="1" l="1"/>
  <c r="AH79" i="1"/>
  <c r="BJ117" i="1"/>
  <c r="O105" i="1"/>
  <c r="BM84" i="1"/>
  <c r="BM81" i="1"/>
  <c r="BB79" i="1"/>
  <c r="AR79" i="1"/>
  <c r="AG79" i="1"/>
  <c r="AD70" i="1"/>
  <c r="BG83" i="1"/>
  <c r="BG81" i="1"/>
  <c r="BL114" i="1"/>
  <c r="BK114" i="1"/>
  <c r="BL112" i="1"/>
  <c r="BK112" i="1"/>
  <c r="AM105" i="1"/>
  <c r="AM106" i="1"/>
  <c r="AM107" i="1"/>
  <c r="AM108" i="1"/>
  <c r="BG13" i="1"/>
  <c r="BG11" i="1"/>
  <c r="BL44" i="1"/>
  <c r="BK44" i="1"/>
  <c r="BL42" i="1"/>
  <c r="BK42" i="1"/>
  <c r="AM35" i="1"/>
  <c r="AM36" i="1"/>
  <c r="AM37" i="1"/>
  <c r="AM38" i="1"/>
  <c r="BF83" i="1"/>
  <c r="BF81" i="1"/>
  <c r="BL109" i="1"/>
  <c r="BK109" i="1"/>
  <c r="BL107" i="1"/>
  <c r="BK107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N91" i="1"/>
  <c r="AN90" i="1"/>
  <c r="AN89" i="1"/>
  <c r="AN88" i="1"/>
  <c r="AN87" i="1"/>
  <c r="AL105" i="1"/>
  <c r="AL106" i="1"/>
  <c r="AL107" i="1"/>
  <c r="AN86" i="1"/>
  <c r="AN85" i="1"/>
  <c r="AN84" i="1"/>
  <c r="AN83" i="1"/>
  <c r="AN82" i="1"/>
  <c r="AN81" i="1"/>
  <c r="AN80" i="1"/>
  <c r="AL108" i="1"/>
  <c r="BF13" i="1"/>
  <c r="BF11" i="1"/>
  <c r="BL39" i="1"/>
  <c r="BK39" i="1"/>
  <c r="BL37" i="1"/>
  <c r="BK37" i="1"/>
  <c r="AN33" i="1"/>
  <c r="AN32" i="1"/>
  <c r="AN31" i="1"/>
  <c r="AN30" i="1"/>
  <c r="AN29" i="1"/>
  <c r="AN28" i="1"/>
  <c r="AN27" i="1"/>
  <c r="AN26" i="1"/>
  <c r="AN25" i="1"/>
  <c r="AN24" i="1"/>
  <c r="AN23" i="1"/>
  <c r="AN22" i="1"/>
  <c r="AN21" i="1"/>
  <c r="AN20" i="1"/>
  <c r="AN19" i="1"/>
  <c r="AN18" i="1"/>
  <c r="AN17" i="1"/>
  <c r="AL35" i="1"/>
  <c r="AN16" i="1"/>
  <c r="AL36" i="1"/>
  <c r="AL37" i="1"/>
  <c r="AN15" i="1"/>
  <c r="AN14" i="1"/>
  <c r="AN13" i="1"/>
  <c r="AN12" i="1"/>
  <c r="AN11" i="1"/>
  <c r="AN10" i="1"/>
  <c r="AL38" i="1"/>
  <c r="BE83" i="1"/>
  <c r="BE81" i="1"/>
  <c r="BL104" i="1"/>
  <c r="BK104" i="1"/>
  <c r="BL102" i="1"/>
  <c r="BK102" i="1"/>
  <c r="AK105" i="1"/>
  <c r="AK106" i="1"/>
  <c r="AK107" i="1"/>
  <c r="AK108" i="1"/>
  <c r="BE13" i="1"/>
  <c r="BE11" i="1"/>
  <c r="BL34" i="1"/>
  <c r="BK34" i="1"/>
  <c r="BL32" i="1"/>
  <c r="BK32" i="1"/>
  <c r="AK35" i="1"/>
  <c r="AK36" i="1"/>
  <c r="AK37" i="1"/>
  <c r="AK38" i="1"/>
  <c r="BD83" i="1"/>
  <c r="BD81" i="1"/>
  <c r="BL99" i="1"/>
  <c r="BK99" i="1"/>
  <c r="BL97" i="1"/>
  <c r="BK97" i="1"/>
  <c r="AJ105" i="1"/>
  <c r="AJ106" i="1"/>
  <c r="AJ107" i="1"/>
  <c r="AJ108" i="1"/>
  <c r="BD13" i="1"/>
  <c r="BD11" i="1"/>
  <c r="BL29" i="1"/>
  <c r="BK29" i="1"/>
  <c r="BL27" i="1"/>
  <c r="BK27" i="1"/>
  <c r="AJ35" i="1"/>
  <c r="AJ36" i="1"/>
  <c r="AJ37" i="1"/>
  <c r="AJ38" i="1"/>
  <c r="BC83" i="1"/>
  <c r="BC81" i="1"/>
  <c r="BL94" i="1"/>
  <c r="BK94" i="1"/>
  <c r="BL92" i="1"/>
  <c r="BK92" i="1"/>
  <c r="AI105" i="1"/>
  <c r="AI106" i="1"/>
  <c r="AI107" i="1"/>
  <c r="AI108" i="1"/>
  <c r="BC13" i="1"/>
  <c r="BC11" i="1"/>
  <c r="BL24" i="1"/>
  <c r="BK24" i="1"/>
  <c r="BL22" i="1"/>
  <c r="BK22" i="1"/>
  <c r="AI35" i="1"/>
  <c r="AI36" i="1"/>
  <c r="AI37" i="1"/>
  <c r="AI38" i="1"/>
  <c r="BB82" i="1"/>
  <c r="BB80" i="1"/>
  <c r="BL88" i="1"/>
  <c r="BK88" i="1"/>
  <c r="BL86" i="1"/>
  <c r="BK86" i="1"/>
  <c r="AT113" i="1"/>
  <c r="AS114" i="1"/>
  <c r="BG82" i="1"/>
  <c r="BG80" i="1"/>
  <c r="BG85" i="1" s="1"/>
  <c r="BM114" i="1"/>
  <c r="BL113" i="1"/>
  <c r="BK113" i="1"/>
  <c r="BM112" i="1"/>
  <c r="O490" i="1"/>
  <c r="BL111" i="1"/>
  <c r="BK111" i="1"/>
  <c r="BG12" i="1"/>
  <c r="BG10" i="1"/>
  <c r="BM44" i="1"/>
  <c r="BL43" i="1"/>
  <c r="BK43" i="1"/>
  <c r="BM43" i="1" s="1"/>
  <c r="BM42" i="1"/>
  <c r="O455" i="1"/>
  <c r="BL41" i="1"/>
  <c r="BK41" i="1"/>
  <c r="BM41" i="1" s="1"/>
  <c r="BF82" i="1"/>
  <c r="BF80" i="1"/>
  <c r="BF85" i="1" s="1"/>
  <c r="BM109" i="1"/>
  <c r="BL108" i="1"/>
  <c r="BK108" i="1"/>
  <c r="BM107" i="1"/>
  <c r="O420" i="1"/>
  <c r="BL106" i="1"/>
  <c r="BK106" i="1"/>
  <c r="BF12" i="1"/>
  <c r="BF10" i="1"/>
  <c r="BM39" i="1"/>
  <c r="BL38" i="1"/>
  <c r="BK38" i="1"/>
  <c r="BM38" i="1" s="1"/>
  <c r="BM37" i="1"/>
  <c r="O385" i="1"/>
  <c r="BL36" i="1"/>
  <c r="BK36" i="1"/>
  <c r="BM36" i="1" s="1"/>
  <c r="BE82" i="1"/>
  <c r="BE80" i="1"/>
  <c r="BE85" i="1" s="1"/>
  <c r="BM104" i="1"/>
  <c r="BL103" i="1"/>
  <c r="BK103" i="1"/>
  <c r="BM102" i="1"/>
  <c r="O350" i="1"/>
  <c r="BL101" i="1"/>
  <c r="BK101" i="1"/>
  <c r="BE12" i="1"/>
  <c r="BE10" i="1"/>
  <c r="BM34" i="1"/>
  <c r="BL33" i="1"/>
  <c r="BK33" i="1"/>
  <c r="BM33" i="1" s="1"/>
  <c r="BM32" i="1"/>
  <c r="O315" i="1"/>
  <c r="BL31" i="1"/>
  <c r="BK31" i="1"/>
  <c r="BM31" i="1" s="1"/>
  <c r="BD82" i="1"/>
  <c r="BD80" i="1"/>
  <c r="BM99" i="1"/>
  <c r="BL98" i="1"/>
  <c r="BK98" i="1"/>
  <c r="BM97" i="1"/>
  <c r="O280" i="1"/>
  <c r="BL96" i="1"/>
  <c r="BK96" i="1"/>
  <c r="BD12" i="1"/>
  <c r="BD10" i="1"/>
  <c r="BM29" i="1"/>
  <c r="BL28" i="1"/>
  <c r="BK28" i="1"/>
  <c r="BM28" i="1" s="1"/>
  <c r="BM27" i="1"/>
  <c r="O245" i="1"/>
  <c r="BL26" i="1"/>
  <c r="BK26" i="1"/>
  <c r="BM26" i="1" s="1"/>
  <c r="BC82" i="1"/>
  <c r="BC80" i="1"/>
  <c r="BM94" i="1"/>
  <c r="BL93" i="1"/>
  <c r="BK93" i="1"/>
  <c r="BM92" i="1"/>
  <c r="O210" i="1"/>
  <c r="BL91" i="1"/>
  <c r="BK91" i="1"/>
  <c r="BC12" i="1"/>
  <c r="BC10" i="1"/>
  <c r="BM24" i="1"/>
  <c r="BL23" i="1"/>
  <c r="BK23" i="1"/>
  <c r="BM23" i="1" s="1"/>
  <c r="BM22" i="1"/>
  <c r="O175" i="1"/>
  <c r="BL21" i="1"/>
  <c r="BK21" i="1"/>
  <c r="BM21" i="1" s="1"/>
  <c r="BB83" i="1"/>
  <c r="BB81" i="1"/>
  <c r="BL89" i="1"/>
  <c r="BL120" i="1" s="1"/>
  <c r="BK89" i="1"/>
  <c r="BK120" i="1" s="1"/>
  <c r="BM88" i="1"/>
  <c r="BL87" i="1"/>
  <c r="BL118" i="1" s="1"/>
  <c r="BK87" i="1"/>
  <c r="BK118" i="1" s="1"/>
  <c r="BM86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H105" i="1"/>
  <c r="AO86" i="1"/>
  <c r="AH106" i="1"/>
  <c r="AH107" i="1"/>
  <c r="BJ120" i="1"/>
  <c r="BM120" i="1" s="1"/>
  <c r="AO85" i="1"/>
  <c r="BJ119" i="1"/>
  <c r="AO84" i="1"/>
  <c r="BJ118" i="1"/>
  <c r="BM118" i="1" s="1"/>
  <c r="AO83" i="1"/>
  <c r="BB13" i="1"/>
  <c r="BB11" i="1"/>
  <c r="BL19" i="1"/>
  <c r="BK19" i="1"/>
  <c r="BL18" i="1"/>
  <c r="BK18" i="1"/>
  <c r="BL17" i="1"/>
  <c r="BK17" i="1"/>
  <c r="BJ47" i="1"/>
  <c r="AO32" i="1"/>
  <c r="AO29" i="1"/>
  <c r="AO27" i="1"/>
  <c r="AO24" i="1"/>
  <c r="AO22" i="1"/>
  <c r="AO19" i="1"/>
  <c r="AO17" i="1"/>
  <c r="AH35" i="1"/>
  <c r="AO15" i="1"/>
  <c r="AJ78" i="1"/>
  <c r="AI79" i="1"/>
  <c r="AO82" i="1"/>
  <c r="AO81" i="1"/>
  <c r="AO80" i="1"/>
  <c r="AH108" i="1"/>
  <c r="BB12" i="1"/>
  <c r="BB10" i="1"/>
  <c r="BM19" i="1"/>
  <c r="BJ50" i="1"/>
  <c r="BM18" i="1"/>
  <c r="BJ49" i="1"/>
  <c r="BM17" i="1"/>
  <c r="BJ48" i="1"/>
  <c r="BL16" i="1"/>
  <c r="BK16" i="1"/>
  <c r="AO33" i="1"/>
  <c r="AO31" i="1"/>
  <c r="AO30" i="1"/>
  <c r="AO28" i="1"/>
  <c r="AO26" i="1"/>
  <c r="AO25" i="1"/>
  <c r="AO23" i="1"/>
  <c r="AO21" i="1"/>
  <c r="AO20" i="1"/>
  <c r="AO18" i="1"/>
  <c r="AO16" i="1"/>
  <c r="AH36" i="1"/>
  <c r="AH37" i="1"/>
  <c r="BD78" i="1"/>
  <c r="BC79" i="1"/>
  <c r="AT78" i="1"/>
  <c r="AS79" i="1"/>
  <c r="AU43" i="1"/>
  <c r="AT44" i="1"/>
  <c r="AO14" i="1"/>
  <c r="AO12" i="1"/>
  <c r="AS44" i="1"/>
  <c r="BA13" i="1"/>
  <c r="BA11" i="1"/>
  <c r="BL14" i="1"/>
  <c r="BL50" i="1" s="1"/>
  <c r="BK14" i="1"/>
  <c r="BK50" i="1" s="1"/>
  <c r="BL13" i="1"/>
  <c r="BL49" i="1" s="1"/>
  <c r="BK13" i="1"/>
  <c r="BK49" i="1" s="1"/>
  <c r="BL12" i="1"/>
  <c r="BL48" i="1" s="1"/>
  <c r="BK12" i="1"/>
  <c r="BK48" i="1" s="1"/>
  <c r="AO13" i="1"/>
  <c r="AO11" i="1"/>
  <c r="AO10" i="1"/>
  <c r="AH38" i="1"/>
  <c r="BA12" i="1"/>
  <c r="BA10" i="1"/>
  <c r="BM14" i="1"/>
  <c r="BM12" i="1"/>
  <c r="BL11" i="1"/>
  <c r="BK11" i="1"/>
  <c r="BK47" i="1" s="1"/>
  <c r="AK8" i="1"/>
  <c r="AJ9" i="1"/>
  <c r="AI9" i="1"/>
  <c r="BE8" i="1"/>
  <c r="BD9" i="1"/>
  <c r="BB9" i="1"/>
  <c r="AR9" i="1"/>
  <c r="AH9" i="1"/>
  <c r="AS8" i="1"/>
  <c r="B8" i="2"/>
  <c r="B21" i="2" s="1"/>
  <c r="B34" i="2" s="1"/>
  <c r="BL47" i="1" l="1"/>
  <c r="BM13" i="1"/>
  <c r="BA15" i="1"/>
  <c r="BM16" i="1"/>
  <c r="BB15" i="1"/>
  <c r="AO105" i="1"/>
  <c r="BC15" i="1"/>
  <c r="BM91" i="1"/>
  <c r="BM93" i="1"/>
  <c r="BD15" i="1"/>
  <c r="BM96" i="1"/>
  <c r="BM98" i="1"/>
  <c r="BE15" i="1"/>
  <c r="BM101" i="1"/>
  <c r="BM103" i="1"/>
  <c r="BF15" i="1"/>
  <c r="BM106" i="1"/>
  <c r="BM108" i="1"/>
  <c r="BM111" i="1"/>
  <c r="BM113" i="1"/>
  <c r="AN38" i="1"/>
  <c r="AN35" i="1"/>
  <c r="AN108" i="1"/>
  <c r="AN105" i="1"/>
  <c r="AT8" i="1"/>
  <c r="C8" i="3"/>
  <c r="C21" i="3" s="1"/>
  <c r="C34" i="3" s="1"/>
  <c r="C8" i="2"/>
  <c r="C21" i="2" s="1"/>
  <c r="C34" i="2" s="1"/>
  <c r="AS9" i="1"/>
  <c r="B9" i="3"/>
  <c r="B22" i="3" s="1"/>
  <c r="B35" i="3" s="1"/>
  <c r="B9" i="2"/>
  <c r="B22" i="2" s="1"/>
  <c r="B35" i="2" s="1"/>
  <c r="AL8" i="1"/>
  <c r="AK9" i="1"/>
  <c r="BM11" i="1"/>
  <c r="AO36" i="1"/>
  <c r="AO37" i="1"/>
  <c r="AO108" i="1"/>
  <c r="AK78" i="1"/>
  <c r="AJ79" i="1"/>
  <c r="BM47" i="1"/>
  <c r="AO106" i="1"/>
  <c r="AO107" i="1"/>
  <c r="BG15" i="1"/>
  <c r="AU113" i="1"/>
  <c r="AT114" i="1"/>
  <c r="BL117" i="1"/>
  <c r="BK119" i="1"/>
  <c r="BM119" i="1" s="1"/>
  <c r="BM89" i="1"/>
  <c r="AN36" i="1"/>
  <c r="AN37" i="1"/>
  <c r="AN106" i="1"/>
  <c r="AN107" i="1"/>
  <c r="BF8" i="1"/>
  <c r="BE9" i="1"/>
  <c r="AO38" i="1"/>
  <c r="AV43" i="1"/>
  <c r="AU44" i="1"/>
  <c r="AU78" i="1"/>
  <c r="AT79" i="1"/>
  <c r="BE78" i="1"/>
  <c r="BD79" i="1"/>
  <c r="BM48" i="1"/>
  <c r="BM49" i="1"/>
  <c r="BM50" i="1"/>
  <c r="AO35" i="1"/>
  <c r="BC85" i="1"/>
  <c r="BD85" i="1"/>
  <c r="BK117" i="1"/>
  <c r="BM117" i="1" s="1"/>
  <c r="BM87" i="1"/>
  <c r="BL119" i="1"/>
  <c r="BB85" i="1"/>
  <c r="C9" i="3" l="1"/>
  <c r="C22" i="3" s="1"/>
  <c r="C35" i="3" s="1"/>
  <c r="C9" i="2"/>
  <c r="C22" i="2" s="1"/>
  <c r="C35" i="2" s="1"/>
  <c r="BG8" i="1"/>
  <c r="BG9" i="1" s="1"/>
  <c r="BF9" i="1"/>
  <c r="BF78" i="1"/>
  <c r="BE79" i="1"/>
  <c r="AV78" i="1"/>
  <c r="AU79" i="1"/>
  <c r="AW43" i="1"/>
  <c r="AV44" i="1"/>
  <c r="AV113" i="1"/>
  <c r="AU114" i="1"/>
  <c r="AL78" i="1"/>
  <c r="AK79" i="1"/>
  <c r="AM8" i="1"/>
  <c r="AM9" i="1" s="1"/>
  <c r="AL9" i="1"/>
  <c r="D8" i="3"/>
  <c r="D21" i="3" s="1"/>
  <c r="D34" i="3" s="1"/>
  <c r="D8" i="2"/>
  <c r="D21" i="2" s="1"/>
  <c r="D34" i="2" s="1"/>
  <c r="AU8" i="1"/>
  <c r="AT9" i="1"/>
  <c r="D9" i="3" l="1"/>
  <c r="D22" i="3" s="1"/>
  <c r="D35" i="3" s="1"/>
  <c r="D9" i="2"/>
  <c r="D22" i="2" s="1"/>
  <c r="D35" i="2" s="1"/>
  <c r="AV8" i="1"/>
  <c r="E8" i="3"/>
  <c r="E21" i="3" s="1"/>
  <c r="E34" i="3" s="1"/>
  <c r="E8" i="2"/>
  <c r="E21" i="2" s="1"/>
  <c r="E34" i="2" s="1"/>
  <c r="AU9" i="1"/>
  <c r="AM78" i="1"/>
  <c r="AM79" i="1" s="1"/>
  <c r="AL79" i="1"/>
  <c r="AW113" i="1"/>
  <c r="AV114" i="1"/>
  <c r="AX43" i="1"/>
  <c r="AX44" i="1" s="1"/>
  <c r="AW44" i="1"/>
  <c r="AW78" i="1"/>
  <c r="AV79" i="1"/>
  <c r="BG78" i="1"/>
  <c r="BG79" i="1" s="1"/>
  <c r="BF79" i="1"/>
  <c r="E9" i="3" l="1"/>
  <c r="E22" i="3" s="1"/>
  <c r="E35" i="3" s="1"/>
  <c r="E9" i="2"/>
  <c r="E22" i="2" s="1"/>
  <c r="E35" i="2" s="1"/>
  <c r="AX78" i="1"/>
  <c r="AX79" i="1" s="1"/>
  <c r="AW79" i="1"/>
  <c r="AX113" i="1"/>
  <c r="AX114" i="1" s="1"/>
  <c r="AW114" i="1"/>
  <c r="F8" i="3"/>
  <c r="F21" i="3" s="1"/>
  <c r="F34" i="3" s="1"/>
  <c r="F8" i="2"/>
  <c r="F21" i="2" s="1"/>
  <c r="F34" i="2" s="1"/>
  <c r="AW8" i="1"/>
  <c r="AV9" i="1"/>
  <c r="AX8" i="1" l="1"/>
  <c r="G8" i="3"/>
  <c r="G21" i="3" s="1"/>
  <c r="G34" i="3" s="1"/>
  <c r="G8" i="2"/>
  <c r="G21" i="2" s="1"/>
  <c r="G34" i="2" s="1"/>
  <c r="AW9" i="1"/>
  <c r="F9" i="3"/>
  <c r="F22" i="3" s="1"/>
  <c r="F35" i="3" s="1"/>
  <c r="F9" i="2"/>
  <c r="F22" i="2" s="1"/>
  <c r="F35" i="2" s="1"/>
  <c r="G9" i="3" l="1"/>
  <c r="G22" i="3" s="1"/>
  <c r="G35" i="3" s="1"/>
  <c r="G9" i="2"/>
  <c r="G22" i="2" s="1"/>
  <c r="G35" i="2" s="1"/>
  <c r="H8" i="3"/>
  <c r="H21" i="3" s="1"/>
  <c r="H34" i="3" s="1"/>
  <c r="H8" i="2"/>
  <c r="H21" i="2" s="1"/>
  <c r="H34" i="2" s="1"/>
  <c r="AX9" i="1"/>
  <c r="H9" i="3" l="1"/>
  <c r="H22" i="3" s="1"/>
  <c r="H35" i="3" s="1"/>
  <c r="H9" i="2"/>
  <c r="H22" i="2" s="1"/>
  <c r="H35" i="2" s="1"/>
</calcChain>
</file>

<file path=xl/sharedStrings.xml><?xml version="1.0" encoding="utf-8"?>
<sst xmlns="http://schemas.openxmlformats.org/spreadsheetml/2006/main" count="563" uniqueCount="61">
  <si>
    <t>0-24</t>
  </si>
  <si>
    <t>6-24</t>
  </si>
  <si>
    <t>6-22</t>
  </si>
  <si>
    <t>7-19</t>
  </si>
  <si>
    <t>TOTAL</t>
  </si>
  <si>
    <t>Hr Ending</t>
  </si>
  <si>
    <t>Vehicle Speeds (MPH)</t>
  </si>
  <si>
    <t>Vehicle Classes</t>
  </si>
  <si>
    <t>Channel 2 -</t>
  </si>
  <si>
    <t>Channel 1 -</t>
  </si>
  <si>
    <t>7 Day Ave</t>
  </si>
  <si>
    <t>-</t>
  </si>
  <si>
    <t>14-16</t>
  </si>
  <si>
    <t>10-12</t>
  </si>
  <si>
    <t>Average</t>
  </si>
  <si>
    <t>85th Percentile</t>
  </si>
  <si>
    <t>- 1-13</t>
  </si>
  <si>
    <t>- 4,8,9,10,11,13</t>
  </si>
  <si>
    <t>- 2,3,5,6,7,12</t>
  </si>
  <si>
    <t>Caravan - 1</t>
  </si>
  <si>
    <t>Day / Time</t>
  </si>
  <si>
    <t>Speed (MPH)</t>
  </si>
  <si>
    <t>5 Day Ave</t>
  </si>
  <si>
    <t>OGV2</t>
  </si>
  <si>
    <t>OGV1 / Bus</t>
  </si>
  <si>
    <t xml:space="preserve">Car / LGV / </t>
  </si>
  <si>
    <t>Classes</t>
  </si>
  <si>
    <t>Week 1</t>
  </si>
  <si>
    <t>Vehicle Class</t>
  </si>
  <si>
    <t>Speed Summary</t>
  </si>
  <si>
    <t>Average Speed</t>
  </si>
  <si>
    <t>Vehicle Flow</t>
  </si>
  <si>
    <t>Southbound</t>
  </si>
  <si>
    <t>71-100</t>
  </si>
  <si>
    <t>61-70</t>
  </si>
  <si>
    <t>51-60</t>
  </si>
  <si>
    <t>46-50</t>
  </si>
  <si>
    <t>41-45</t>
  </si>
  <si>
    <t>36-40</t>
  </si>
  <si>
    <t>31-35</t>
  </si>
  <si>
    <t>26-30</t>
  </si>
  <si>
    <t>21-25</t>
  </si>
  <si>
    <t>16-20</t>
  </si>
  <si>
    <t>11-15</t>
  </si>
  <si>
    <t>0-10</t>
  </si>
  <si>
    <t>Northbound</t>
  </si>
  <si>
    <t>Produced by Streetwise Services Ltd.</t>
  </si>
  <si>
    <t>West Bretton  ATC LC26, Huddersfield Road</t>
  </si>
  <si>
    <t>85%ile Speed</t>
  </si>
  <si>
    <t>Mean Speed</t>
  </si>
  <si>
    <t>0000-2400 Vehicle Flow</t>
  </si>
  <si>
    <t>MEAN</t>
  </si>
  <si>
    <t>7-DAY</t>
  </si>
  <si>
    <t>5-DAY</t>
  </si>
  <si>
    <t>Channels 1+2 -</t>
  </si>
  <si>
    <t>% Vehicles &gt; 45 MPH</t>
  </si>
  <si>
    <t>No. Vehicles &gt; 45 MPH</t>
  </si>
  <si>
    <t>% Vehicles &gt; 30 MPH Limit</t>
  </si>
  <si>
    <t>No. Vehicles &gt; 30 MPH Limit</t>
  </si>
  <si>
    <t>All figures are based on data from the hours 0000-0700, 0900-1600 &amp; 1800-2400.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</si>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</sst>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8"/>
      <name val="Arial"/>
      <family val="2"/>
    </font>
    <font>
      <sz val="10"/>
      <color indexed="14"/>
      <name val="Arial"/>
      <family val="2"/>
    </font>
    <font>
      <sz val="10"/>
      <color indexed="61"/>
      <name val="Arial"/>
      <family val="2"/>
    </font>
    <font>
      <sz val="10"/>
      <color indexed="16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b/>
      <i/>
      <sz val="18"/>
      <color indexed="17"/>
      <name val="Arial"/>
      <family val="2"/>
    </font>
    <font>
      <b/>
      <i/>
      <sz val="16"/>
      <color indexed="1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lightUp"/>
    </fill>
    <fill>
      <patternFill patternType="lightUp">
        <bgColor indexed="43"/>
      </patternFill>
    </fill>
    <fill>
      <patternFill patternType="lightUp">
        <bgColor indexed="47"/>
      </patternFill>
    </fill>
    <fill>
      <patternFill patternType="lightUp">
        <bgColor indexed="4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0" fillId="0" borderId="0" xfId="0" applyProtection="1"/>
    <xf numFmtId="1" fontId="2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64" fontId="2" fillId="3" borderId="1" xfId="0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Alignment="1" applyProtection="1">
      <alignment horizontal="center"/>
    </xf>
    <xf numFmtId="49" fontId="4" fillId="2" borderId="1" xfId="0" applyNumberFormat="1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/>
    </xf>
    <xf numFmtId="49" fontId="5" fillId="2" borderId="1" xfId="0" applyNumberFormat="1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6" fillId="5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7" borderId="1" xfId="0" applyNumberFormat="1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0" fontId="0" fillId="9" borderId="1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/>
    </xf>
    <xf numFmtId="1" fontId="0" fillId="0" borderId="6" xfId="0" applyNumberFormat="1" applyBorder="1" applyAlignment="1" applyProtection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14" fontId="0" fillId="0" borderId="7" xfId="0" applyNumberFormat="1" applyBorder="1" applyAlignment="1" applyProtection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5" borderId="1" xfId="0" applyNumberFormat="1" applyFont="1" applyFill="1" applyBorder="1" applyAlignment="1">
      <alignment horizontal="center"/>
    </xf>
    <xf numFmtId="0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NumberFormat="1" applyFont="1" applyAlignment="1" applyProtection="1">
      <alignment horizontal="right"/>
    </xf>
    <xf numFmtId="0" fontId="9" fillId="0" borderId="0" xfId="0" applyNumberFormat="1" applyFont="1" applyAlignment="1" applyProtection="1">
      <alignment horizontal="right"/>
    </xf>
    <xf numFmtId="14" fontId="0" fillId="0" borderId="1" xfId="0" applyNumberForma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5" xfId="0" applyNumberFormat="1" applyBorder="1" applyAlignment="1" applyProtection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10" borderId="5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1" fontId="0" fillId="0" borderId="6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Protection="1">
      <protection locked="0"/>
    </xf>
    <xf numFmtId="0" fontId="6" fillId="3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Protection="1"/>
    <xf numFmtId="0" fontId="13" fillId="0" borderId="0" xfId="0" applyFont="1" applyProtection="1"/>
    <xf numFmtId="0" fontId="13" fillId="0" borderId="0" xfId="0" applyFont="1" applyProtection="1">
      <protection locked="0"/>
    </xf>
    <xf numFmtId="164" fontId="9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3" fillId="2" borderId="18" xfId="0" applyNumberFormat="1" applyFont="1" applyFill="1" applyBorder="1" applyAlignment="1">
      <alignment horizontal="center"/>
    </xf>
    <xf numFmtId="1" fontId="3" fillId="2" borderId="19" xfId="0" applyNumberFormat="1" applyFont="1" applyFill="1" applyBorder="1" applyAlignment="1">
      <alignment horizontal="center"/>
    </xf>
    <xf numFmtId="49" fontId="3" fillId="2" borderId="20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14" fontId="0" fillId="0" borderId="21" xfId="0" applyNumberFormat="1" applyBorder="1" applyAlignment="1" applyProtection="1">
      <alignment horizontal="center"/>
    </xf>
    <xf numFmtId="14" fontId="0" fillId="0" borderId="22" xfId="0" applyNumberFormat="1" applyBorder="1" applyAlignment="1" applyProtection="1">
      <alignment horizontal="center"/>
    </xf>
    <xf numFmtId="0" fontId="9" fillId="0" borderId="7" xfId="0" applyFont="1" applyBorder="1" applyAlignment="1">
      <alignment horizontal="center"/>
    </xf>
    <xf numFmtId="14" fontId="0" fillId="0" borderId="23" xfId="0" applyNumberFormat="1" applyBorder="1" applyAlignment="1" applyProtection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1" fontId="0" fillId="0" borderId="22" xfId="0" applyNumberFormat="1" applyBorder="1" applyAlignment="1" applyProtection="1">
      <alignment horizontal="center"/>
    </xf>
    <xf numFmtId="1" fontId="0" fillId="0" borderId="21" xfId="0" applyNumberFormat="1" applyBorder="1" applyAlignment="1" applyProtection="1">
      <alignment horizontal="center"/>
    </xf>
    <xf numFmtId="0" fontId="14" fillId="0" borderId="0" xfId="0" applyFont="1" applyProtection="1">
      <protection locked="0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1)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8123436071203747E-2"/>
          <c:y val="0.12144212523719165"/>
          <c:w val="0.87018049472084791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LC26'!$AG$35:$AM$35</c:f>
              <c:numCache>
                <c:formatCode>0</c:formatCode>
                <c:ptCount val="7"/>
                <c:pt idx="0">
                  <c:v>5456</c:v>
                </c:pt>
                <c:pt idx="1">
                  <c:v>5483</c:v>
                </c:pt>
                <c:pt idx="2">
                  <c:v>5611</c:v>
                </c:pt>
                <c:pt idx="3">
                  <c:v>3891</c:v>
                </c:pt>
                <c:pt idx="4">
                  <c:v>3653</c:v>
                </c:pt>
                <c:pt idx="5">
                  <c:v>5019</c:v>
                </c:pt>
                <c:pt idx="6">
                  <c:v>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0-4A63-89CA-2A70654A0D57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LC26'!$AG$36:$AM$36</c:f>
              <c:numCache>
                <c:formatCode>0</c:formatCode>
                <c:ptCount val="7"/>
                <c:pt idx="0">
                  <c:v>6350</c:v>
                </c:pt>
                <c:pt idx="1">
                  <c:v>6468</c:v>
                </c:pt>
                <c:pt idx="2">
                  <c:v>6492</c:v>
                </c:pt>
                <c:pt idx="3">
                  <c:v>4394</c:v>
                </c:pt>
                <c:pt idx="4">
                  <c:v>4194</c:v>
                </c:pt>
                <c:pt idx="5">
                  <c:v>5859</c:v>
                </c:pt>
                <c:pt idx="6">
                  <c:v>5834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0-4A63-89CA-2A70654A0D57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LC26'!$AG$37:$AM$37</c:f>
              <c:numCache>
                <c:formatCode>0</c:formatCode>
                <c:ptCount val="7"/>
                <c:pt idx="0">
                  <c:v>6484</c:v>
                </c:pt>
                <c:pt idx="1">
                  <c:v>6608</c:v>
                </c:pt>
                <c:pt idx="2">
                  <c:v>6656</c:v>
                </c:pt>
                <c:pt idx="3">
                  <c:v>4566</c:v>
                </c:pt>
                <c:pt idx="4">
                  <c:v>4322</c:v>
                </c:pt>
                <c:pt idx="5">
                  <c:v>5988</c:v>
                </c:pt>
                <c:pt idx="6">
                  <c:v>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A0-4A63-89CA-2A70654A0D57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LC26'!$AG$8:$AM$8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LC26'!$AG$38:$AM$38</c:f>
              <c:numCache>
                <c:formatCode>0</c:formatCode>
                <c:ptCount val="7"/>
                <c:pt idx="0">
                  <c:v>6667</c:v>
                </c:pt>
                <c:pt idx="1">
                  <c:v>6797</c:v>
                </c:pt>
                <c:pt idx="2">
                  <c:v>6827</c:v>
                </c:pt>
                <c:pt idx="3">
                  <c:v>4733</c:v>
                </c:pt>
                <c:pt idx="4">
                  <c:v>4465</c:v>
                </c:pt>
                <c:pt idx="5">
                  <c:v>6158</c:v>
                </c:pt>
                <c:pt idx="6">
                  <c:v>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A0-4A63-89CA-2A70654A0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256736"/>
        <c:axId val="1"/>
        <c:axId val="2"/>
      </c:bar3DChart>
      <c:dateAx>
        <c:axId val="117925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090001281973426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8920321977747637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256736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6889487143155947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8000088541781953E-2"/>
          <c:y val="0.17112299465240641"/>
          <c:w val="0.86133445486257143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D3-4FA5-AB80-9C34749DC053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2D3-4FA5-AB80-9C34749DC0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2D3-4FA5-AB80-9C34749DC0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LC26'!$BJ$50:$BL$50</c:f>
              <c:numCache>
                <c:formatCode>0</c:formatCode>
                <c:ptCount val="3"/>
                <c:pt idx="0">
                  <c:v>5104.5714285714284</c:v>
                </c:pt>
                <c:pt idx="1">
                  <c:v>808.42857142857144</c:v>
                </c:pt>
                <c:pt idx="2">
                  <c:v>54.571428571428569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D3-4FA5-AB80-9C34749DC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96790071601551"/>
          <c:y val="0.1302521676467345"/>
          <c:w val="0.85618391951224315"/>
          <c:h val="0.64600873469952991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LC26'!$AZ$10</c:f>
              <c:strCache>
                <c:ptCount val="1"/>
                <c:pt idx="0">
                  <c:v>0-20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LC26'!$BA$10:$BG$10</c:f>
              <c:numCache>
                <c:formatCode>0</c:formatCode>
                <c:ptCount val="7"/>
                <c:pt idx="0">
                  <c:v>54</c:v>
                </c:pt>
                <c:pt idx="1">
                  <c:v>83</c:v>
                </c:pt>
                <c:pt idx="2">
                  <c:v>75</c:v>
                </c:pt>
                <c:pt idx="3">
                  <c:v>30</c:v>
                </c:pt>
                <c:pt idx="4">
                  <c:v>32</c:v>
                </c:pt>
                <c:pt idx="5">
                  <c:v>42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8-4D92-823F-554472F3E174}"/>
            </c:ext>
          </c:extLst>
        </c:ser>
        <c:ser>
          <c:idx val="1"/>
          <c:order val="1"/>
          <c:tx>
            <c:strRef>
              <c:f>'ATC LC26'!$AZ$11</c:f>
              <c:strCache>
                <c:ptCount val="1"/>
                <c:pt idx="0">
                  <c:v>21-35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LC26'!$BA$11:$BG$11</c:f>
              <c:numCache>
                <c:formatCode>0</c:formatCode>
                <c:ptCount val="7"/>
                <c:pt idx="0">
                  <c:v>5256</c:v>
                </c:pt>
                <c:pt idx="1">
                  <c:v>5207</c:v>
                </c:pt>
                <c:pt idx="2">
                  <c:v>5315</c:v>
                </c:pt>
                <c:pt idx="3">
                  <c:v>3542</c:v>
                </c:pt>
                <c:pt idx="4">
                  <c:v>3395</c:v>
                </c:pt>
                <c:pt idx="5">
                  <c:v>4782</c:v>
                </c:pt>
                <c:pt idx="6">
                  <c:v>4797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58-4D92-823F-554472F3E174}"/>
            </c:ext>
          </c:extLst>
        </c:ser>
        <c:ser>
          <c:idx val="2"/>
          <c:order val="2"/>
          <c:tx>
            <c:strRef>
              <c:f>'ATC LC26'!$AZ$12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LC26'!$BA$12:$BG$12</c:f>
              <c:numCache>
                <c:formatCode>0</c:formatCode>
                <c:ptCount val="7"/>
                <c:pt idx="0">
                  <c:v>1349</c:v>
                </c:pt>
                <c:pt idx="1">
                  <c:v>1497</c:v>
                </c:pt>
                <c:pt idx="2">
                  <c:v>1420</c:v>
                </c:pt>
                <c:pt idx="3">
                  <c:v>1141</c:v>
                </c:pt>
                <c:pt idx="4">
                  <c:v>1029</c:v>
                </c:pt>
                <c:pt idx="5">
                  <c:v>1317</c:v>
                </c:pt>
                <c:pt idx="6">
                  <c:v>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8-4D92-823F-554472F3E174}"/>
            </c:ext>
          </c:extLst>
        </c:ser>
        <c:ser>
          <c:idx val="3"/>
          <c:order val="3"/>
          <c:tx>
            <c:strRef>
              <c:f>'ATC LC26'!$AZ$13</c:f>
              <c:strCache>
                <c:ptCount val="1"/>
                <c:pt idx="0">
                  <c:v>51-100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LC26'!$BA$8:$BG$8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LC26'!$BA$13:$BG$13</c:f>
              <c:numCache>
                <c:formatCode>0</c:formatCode>
                <c:ptCount val="7"/>
                <c:pt idx="0">
                  <c:v>8</c:v>
                </c:pt>
                <c:pt idx="1">
                  <c:v>10</c:v>
                </c:pt>
                <c:pt idx="2">
                  <c:v>17</c:v>
                </c:pt>
                <c:pt idx="3">
                  <c:v>20</c:v>
                </c:pt>
                <c:pt idx="4">
                  <c:v>9</c:v>
                </c:pt>
                <c:pt idx="5">
                  <c:v>17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58-4D92-823F-554472F3E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250496"/>
        <c:axId val="1"/>
        <c:axId val="0"/>
      </c:bar3DChart>
      <c:dateAx>
        <c:axId val="117925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1929817948288378"/>
              <c:y val="0.8177330958630171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250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7338736248394482"/>
          <c:y val="0.91281558555180609"/>
          <c:w val="0.55376417043614223"/>
          <c:h val="6.30252468441444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Vehicle Flow (Channel 2)</a:t>
            </a:r>
          </a:p>
        </c:rich>
      </c:tx>
      <c:layout>
        <c:manualLayout>
          <c:xMode val="edge"/>
          <c:yMode val="edge"/>
          <c:x val="0.33290515420790912"/>
          <c:y val="2.84629206295449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0"/>
      <c:rotY val="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35523173604175E-2"/>
          <c:y val="0.12144212523719165"/>
          <c:w val="0.86246840761844745"/>
          <c:h val="0.70018975332068312"/>
        </c:manualLayout>
      </c:layout>
      <c:bar3DChart>
        <c:barDir val="col"/>
        <c:grouping val="standard"/>
        <c:varyColors val="0"/>
        <c:ser>
          <c:idx val="0"/>
          <c:order val="0"/>
          <c:tx>
            <c:v>7-19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LC26'!$AG$105:$AM$105</c:f>
              <c:numCache>
                <c:formatCode>0</c:formatCode>
                <c:ptCount val="7"/>
                <c:pt idx="0">
                  <c:v>6114</c:v>
                </c:pt>
                <c:pt idx="1">
                  <c:v>5687</c:v>
                </c:pt>
                <c:pt idx="2">
                  <c:v>5766</c:v>
                </c:pt>
                <c:pt idx="3">
                  <c:v>4054</c:v>
                </c:pt>
                <c:pt idx="4">
                  <c:v>3627</c:v>
                </c:pt>
                <c:pt idx="5">
                  <c:v>5329</c:v>
                </c:pt>
                <c:pt idx="6">
                  <c:v>5021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D-432D-940D-619FE213BC74}"/>
            </c:ext>
          </c:extLst>
        </c:ser>
        <c:ser>
          <c:idx val="1"/>
          <c:order val="1"/>
          <c:tx>
            <c:v>6-22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LC26'!$AG$106:$AM$106</c:f>
              <c:numCache>
                <c:formatCode>0</c:formatCode>
                <c:ptCount val="7"/>
                <c:pt idx="0">
                  <c:v>6912</c:v>
                </c:pt>
                <c:pt idx="1">
                  <c:v>6492</c:v>
                </c:pt>
                <c:pt idx="2">
                  <c:v>6471</c:v>
                </c:pt>
                <c:pt idx="3">
                  <c:v>4467</c:v>
                </c:pt>
                <c:pt idx="4">
                  <c:v>4091</c:v>
                </c:pt>
                <c:pt idx="5">
                  <c:v>6042</c:v>
                </c:pt>
                <c:pt idx="6">
                  <c:v>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D-432D-940D-619FE213BC74}"/>
            </c:ext>
          </c:extLst>
        </c:ser>
        <c:ser>
          <c:idx val="2"/>
          <c:order val="2"/>
          <c:tx>
            <c:v>6-24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LC26'!$AG$107:$AM$107</c:f>
              <c:numCache>
                <c:formatCode>0</c:formatCode>
                <c:ptCount val="7"/>
                <c:pt idx="0">
                  <c:v>7005</c:v>
                </c:pt>
                <c:pt idx="1">
                  <c:v>6615</c:v>
                </c:pt>
                <c:pt idx="2">
                  <c:v>6590</c:v>
                </c:pt>
                <c:pt idx="3">
                  <c:v>4635</c:v>
                </c:pt>
                <c:pt idx="4">
                  <c:v>4175</c:v>
                </c:pt>
                <c:pt idx="5">
                  <c:v>6132</c:v>
                </c:pt>
                <c:pt idx="6">
                  <c:v>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D-432D-940D-619FE213BC74}"/>
            </c:ext>
          </c:extLst>
        </c:ser>
        <c:ser>
          <c:idx val="3"/>
          <c:order val="3"/>
          <c:tx>
            <c:v>0-24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LC26'!$AG$78:$AM$78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LC26'!$AG$108:$AM$108</c:f>
              <c:numCache>
                <c:formatCode>0</c:formatCode>
                <c:ptCount val="7"/>
                <c:pt idx="0">
                  <c:v>7220</c:v>
                </c:pt>
                <c:pt idx="1">
                  <c:v>6814</c:v>
                </c:pt>
                <c:pt idx="2">
                  <c:v>6763</c:v>
                </c:pt>
                <c:pt idx="3">
                  <c:v>4767</c:v>
                </c:pt>
                <c:pt idx="4">
                  <c:v>4297</c:v>
                </c:pt>
                <c:pt idx="5">
                  <c:v>6400</c:v>
                </c:pt>
                <c:pt idx="6">
                  <c:v>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D-432D-940D-619FE213B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253408"/>
        <c:axId val="1"/>
        <c:axId val="2"/>
      </c:bar3DChart>
      <c:dateAx>
        <c:axId val="117925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35347070690713789"/>
              <c:y val="0.85768502055522622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Number of Vehicles</a:t>
                </a:r>
              </a:p>
            </c:rich>
          </c:tx>
          <c:layout>
            <c:manualLayout>
              <c:xMode val="edge"/>
              <c:yMode val="edge"/>
              <c:x val="0.29177391386488"/>
              <c:y val="0.390891918080132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9253408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tickLblSkip val="1"/>
        <c:tickMarkSkip val="1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18535986343608"/>
          <c:y val="0.92030367171845462"/>
          <c:w val="0.28920321977747637"/>
          <c:h val="5.123340765200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Vehicle Class Distribution</a:t>
            </a:r>
          </a:p>
        </c:rich>
      </c:tx>
      <c:layout>
        <c:manualLayout>
          <c:xMode val="edge"/>
          <c:yMode val="edge"/>
          <c:x val="0.28133382002746349"/>
          <c:y val="3.208568625891460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6675347233525E-2"/>
          <c:y val="0.18449197860962566"/>
          <c:w val="0.86266778993201809"/>
          <c:h val="0.6871657754010694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06-464D-B1CC-F41D45099448}"/>
              </c:ext>
            </c:extLst>
          </c:dPt>
          <c:dPt>
            <c:idx val="1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306-464D-B1CC-F41D450994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306-464D-B1CC-F41D4509944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'ATC LC26'!$BJ$120:$BL$120</c:f>
              <c:numCache>
                <c:formatCode>0</c:formatCode>
                <c:ptCount val="3"/>
                <c:pt idx="0">
                  <c:v>5174.2857142857147</c:v>
                </c:pt>
                <c:pt idx="1">
                  <c:v>829.28571428571433</c:v>
                </c:pt>
                <c:pt idx="2">
                  <c:v>37.428571428571431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06-464D-B1CC-F41D45099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1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Speed Summary (MPH)</a:t>
            </a:r>
          </a:p>
        </c:rich>
      </c:tx>
      <c:layout>
        <c:manualLayout>
          <c:xMode val="edge"/>
          <c:yMode val="edge"/>
          <c:x val="0.3360219467247445"/>
          <c:y val="2.52100779069283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9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634425185894954"/>
          <c:y val="0.14075637471501953"/>
          <c:w val="0.85752800729797662"/>
          <c:h val="0.67331967307707108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'ATC LC26'!$AZ$80</c:f>
              <c:strCache>
                <c:ptCount val="1"/>
                <c:pt idx="0">
                  <c:v>0-20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LC26'!$BA$80:$BG$80</c:f>
              <c:numCache>
                <c:formatCode>0</c:formatCode>
                <c:ptCount val="7"/>
                <c:pt idx="0">
                  <c:v>118</c:v>
                </c:pt>
                <c:pt idx="1">
                  <c:v>48</c:v>
                </c:pt>
                <c:pt idx="2">
                  <c:v>65</c:v>
                </c:pt>
                <c:pt idx="3">
                  <c:v>15</c:v>
                </c:pt>
                <c:pt idx="4">
                  <c:v>25</c:v>
                </c:pt>
                <c:pt idx="5">
                  <c:v>77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0-46E8-960B-64ED2D3E2E8E}"/>
            </c:ext>
          </c:extLst>
        </c:ser>
        <c:ser>
          <c:idx val="1"/>
          <c:order val="1"/>
          <c:tx>
            <c:strRef>
              <c:f>'ATC LC26'!$AZ$81</c:f>
              <c:strCache>
                <c:ptCount val="1"/>
                <c:pt idx="0">
                  <c:v>21-35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LC26'!$BA$81:$BG$81</c:f>
              <c:numCache>
                <c:formatCode>0</c:formatCode>
                <c:ptCount val="7"/>
                <c:pt idx="0">
                  <c:v>6336</c:v>
                </c:pt>
                <c:pt idx="1">
                  <c:v>5888</c:v>
                </c:pt>
                <c:pt idx="2">
                  <c:v>5878</c:v>
                </c:pt>
                <c:pt idx="3">
                  <c:v>4055</c:v>
                </c:pt>
                <c:pt idx="4">
                  <c:v>3707</c:v>
                </c:pt>
                <c:pt idx="5">
                  <c:v>5496</c:v>
                </c:pt>
                <c:pt idx="6">
                  <c:v>5086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0-46E8-960B-64ED2D3E2E8E}"/>
            </c:ext>
          </c:extLst>
        </c:ser>
        <c:ser>
          <c:idx val="2"/>
          <c:order val="2"/>
          <c:tx>
            <c:strRef>
              <c:f>'ATC LC26'!$AZ$82</c:f>
              <c:strCache>
                <c:ptCount val="1"/>
                <c:pt idx="0">
                  <c:v>36-50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LC26'!$BA$82:$BG$82</c:f>
              <c:numCache>
                <c:formatCode>0</c:formatCode>
                <c:ptCount val="7"/>
                <c:pt idx="0">
                  <c:v>757</c:v>
                </c:pt>
                <c:pt idx="1">
                  <c:v>876</c:v>
                </c:pt>
                <c:pt idx="2">
                  <c:v>814</c:v>
                </c:pt>
                <c:pt idx="3">
                  <c:v>692</c:v>
                </c:pt>
                <c:pt idx="4">
                  <c:v>562</c:v>
                </c:pt>
                <c:pt idx="5">
                  <c:v>819</c:v>
                </c:pt>
                <c:pt idx="6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B0-46E8-960B-64ED2D3E2E8E}"/>
            </c:ext>
          </c:extLst>
        </c:ser>
        <c:ser>
          <c:idx val="3"/>
          <c:order val="3"/>
          <c:tx>
            <c:strRef>
              <c:f>'ATC LC26'!$AZ$83</c:f>
              <c:strCache>
                <c:ptCount val="1"/>
                <c:pt idx="0">
                  <c:v>51-100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'ATC LC26'!$BA$78:$BG$78</c:f>
              <c:numCache>
                <c:formatCode>m/d/yyyy</c:formatCode>
                <c:ptCount val="7"/>
                <c:pt idx="0">
                  <c:v>44377</c:v>
                </c:pt>
                <c:pt idx="1">
                  <c:v>44378</c:v>
                </c:pt>
                <c:pt idx="2">
                  <c:v>44379</c:v>
                </c:pt>
                <c:pt idx="3">
                  <c:v>44380</c:v>
                </c:pt>
                <c:pt idx="4">
                  <c:v>44381</c:v>
                </c:pt>
                <c:pt idx="5">
                  <c:v>44382</c:v>
                </c:pt>
                <c:pt idx="6">
                  <c:v>44383</c:v>
                </c:pt>
              </c:numCache>
            </c:numRef>
          </c:cat>
          <c:val>
            <c:numRef>
              <c:f>'ATC LC26'!$BA$83:$BG$83</c:f>
              <c:numCache>
                <c:formatCode>0</c:formatCode>
                <c:ptCount val="7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B0-46E8-960B-64ED2D3E2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80343584"/>
        <c:axId val="1"/>
        <c:axId val="0"/>
      </c:bar3DChart>
      <c:dateAx>
        <c:axId val="118034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Date</a:t>
                </a:r>
              </a:p>
            </c:rich>
          </c:tx>
          <c:layout>
            <c:manualLayout>
              <c:xMode val="edge"/>
              <c:yMode val="edge"/>
              <c:x val="0.42247249678896526"/>
              <c:y val="0.85399200099987504"/>
            </c:manualLayout>
          </c:layout>
          <c:overlay val="0"/>
          <c:spPr>
            <a:noFill/>
            <a:ln w="25400">
              <a:noFill/>
            </a:ln>
          </c:spPr>
        </c:title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0343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682819567766795"/>
          <c:y val="0.92542057242844644"/>
          <c:w val="0.56317278159379014"/>
          <c:h val="5.88234803982835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42</xdr:row>
      <xdr:rowOff>0</xdr:rowOff>
    </xdr:from>
    <xdr:to>
      <xdr:col>41</xdr:col>
      <xdr:colOff>0</xdr:colOff>
      <xdr:row>73</xdr:row>
      <xdr:rowOff>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60</xdr:col>
      <xdr:colOff>0</xdr:colOff>
      <xdr:row>51</xdr:row>
      <xdr:rowOff>0</xdr:rowOff>
    </xdr:from>
    <xdr:to>
      <xdr:col>65</xdr:col>
      <xdr:colOff>704850</xdr:colOff>
      <xdr:row>73</xdr:row>
      <xdr:rowOff>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0</xdr:colOff>
      <xdr:row>17</xdr:row>
      <xdr:rowOff>0</xdr:rowOff>
    </xdr:from>
    <xdr:to>
      <xdr:col>59</xdr:col>
      <xdr:colOff>0</xdr:colOff>
      <xdr:row>73</xdr:row>
      <xdr:rowOff>0</xdr:rowOff>
    </xdr:to>
    <xdr:graphicFrame macro="">
      <xdr:nvGraphicFramePr>
        <xdr:cNvPr id="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112</xdr:row>
      <xdr:rowOff>0</xdr:rowOff>
    </xdr:from>
    <xdr:to>
      <xdr:col>41</xdr:col>
      <xdr:colOff>0</xdr:colOff>
      <xdr:row>143</xdr:row>
      <xdr:rowOff>0</xdr:rowOff>
    </xdr:to>
    <xdr:graphicFrame macro="">
      <xdr:nvGraphicFramePr>
        <xdr:cNvPr id="5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60</xdr:col>
      <xdr:colOff>0</xdr:colOff>
      <xdr:row>121</xdr:row>
      <xdr:rowOff>0</xdr:rowOff>
    </xdr:from>
    <xdr:to>
      <xdr:col>65</xdr:col>
      <xdr:colOff>704850</xdr:colOff>
      <xdr:row>143</xdr:row>
      <xdr:rowOff>0</xdr:rowOff>
    </xdr:to>
    <xdr:graphicFrame macro="">
      <xdr:nvGraphicFramePr>
        <xdr:cNvPr id="6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51</xdr:col>
      <xdr:colOff>0</xdr:colOff>
      <xdr:row>87</xdr:row>
      <xdr:rowOff>0</xdr:rowOff>
    </xdr:from>
    <xdr:to>
      <xdr:col>59</xdr:col>
      <xdr:colOff>0</xdr:colOff>
      <xdr:row>143</xdr:row>
      <xdr:rowOff>0</xdr:rowOff>
    </xdr:to>
    <xdr:graphicFrame macro="">
      <xdr:nvGraphicFramePr>
        <xdr:cNvPr id="7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60</xdr:col>
      <xdr:colOff>0</xdr:colOff>
      <xdr:row>7</xdr:row>
      <xdr:rowOff>0</xdr:rowOff>
    </xdr:from>
    <xdr:to>
      <xdr:col>61</xdr:col>
      <xdr:colOff>0</xdr:colOff>
      <xdr:row>9</xdr:row>
      <xdr:rowOff>0</xdr:rowOff>
    </xdr:to>
    <xdr:sp macro="" textlink="">
      <xdr:nvSpPr>
        <xdr:cNvPr id="8" name="Line 35"/>
        <xdr:cNvSpPr>
          <a:spLocks noChangeShapeType="1"/>
        </xdr:cNvSpPr>
      </xdr:nvSpPr>
      <xdr:spPr bwMode="auto">
        <a:xfrm>
          <a:off x="18859500" y="113347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77</xdr:row>
      <xdr:rowOff>0</xdr:rowOff>
    </xdr:from>
    <xdr:to>
      <xdr:col>61</xdr:col>
      <xdr:colOff>0</xdr:colOff>
      <xdr:row>79</xdr:row>
      <xdr:rowOff>0</xdr:rowOff>
    </xdr:to>
    <xdr:sp macro="" textlink="">
      <xdr:nvSpPr>
        <xdr:cNvPr id="9" name="Line 36"/>
        <xdr:cNvSpPr>
          <a:spLocks noChangeShapeType="1"/>
        </xdr:cNvSpPr>
      </xdr:nvSpPr>
      <xdr:spPr bwMode="auto">
        <a:xfrm>
          <a:off x="18859500" y="12468225"/>
          <a:ext cx="3143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0</xdr:colOff>
      <xdr:row>2</xdr:row>
      <xdr:rowOff>0</xdr:rowOff>
    </xdr:from>
    <xdr:ext cx="2095500" cy="419100"/>
    <xdr:pic>
      <xdr:nvPicPr>
        <xdr:cNvPr id="10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0</xdr:colOff>
      <xdr:row>2</xdr:row>
      <xdr:rowOff>0</xdr:rowOff>
    </xdr:from>
    <xdr:ext cx="2095500" cy="4191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38</xdr:col>
      <xdr:colOff>0</xdr:colOff>
      <xdr:row>2</xdr:row>
      <xdr:rowOff>0</xdr:rowOff>
    </xdr:from>
    <xdr:ext cx="2095500" cy="419100"/>
    <xdr:pic>
      <xdr:nvPicPr>
        <xdr:cNvPr id="12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47</xdr:col>
      <xdr:colOff>457200</xdr:colOff>
      <xdr:row>2</xdr:row>
      <xdr:rowOff>0</xdr:rowOff>
    </xdr:from>
    <xdr:ext cx="2095500" cy="419100"/>
    <xdr:pic>
      <xdr:nvPicPr>
        <xdr:cNvPr id="13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876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56</xdr:col>
      <xdr:colOff>400050</xdr:colOff>
      <xdr:row>2</xdr:row>
      <xdr:rowOff>0</xdr:rowOff>
    </xdr:from>
    <xdr:ext cx="2095500" cy="419100"/>
    <xdr:pic>
      <xdr:nvPicPr>
        <xdr:cNvPr id="14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16525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63</xdr:col>
      <xdr:colOff>628650</xdr:colOff>
      <xdr:row>2</xdr:row>
      <xdr:rowOff>0</xdr:rowOff>
    </xdr:from>
    <xdr:ext cx="2095500" cy="419100"/>
    <xdr:pic>
      <xdr:nvPicPr>
        <xdr:cNvPr id="15" name="Picture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6800" y="323850"/>
          <a:ext cx="20955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101850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101850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47625</xdr:colOff>
      <xdr:row>4</xdr:row>
      <xdr:rowOff>85725</xdr:rowOff>
    </xdr:from>
    <xdr:ext cx="5019675" cy="6775450"/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733425"/>
          <a:ext cx="5019675" cy="6775450"/>
        </a:xfrm>
        <a:prstGeom prst="rect">
          <a:avLst/>
        </a:prstGeom>
        <a:noFill/>
        <a:ln w="381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0</xdr:rowOff>
    </xdr:from>
    <xdr:ext cx="2092325" cy="415925"/>
    <xdr:pic>
      <xdr:nvPicPr>
        <xdr:cNvPr id="2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23850"/>
          <a:ext cx="2092325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614"/>
  <sheetViews>
    <sheetView tabSelected="1" zoomScale="50" zoomScaleNormal="50" zoomScaleSheetLayoutView="50" workbookViewId="0"/>
  </sheetViews>
  <sheetFormatPr defaultColWidth="4.6640625" defaultRowHeight="13.2" x14ac:dyDescent="0.25"/>
  <cols>
    <col min="1" max="1" width="11.6640625" customWidth="1"/>
    <col min="2" max="15" width="7.5546875" customWidth="1"/>
    <col min="16" max="16" width="4.6640625" customWidth="1"/>
    <col min="17" max="17" width="11.6640625" customWidth="1"/>
    <col min="18" max="30" width="8.6640625" customWidth="1"/>
    <col min="31" max="31" width="4.6640625" customWidth="1"/>
    <col min="32" max="32" width="9.6640625" customWidth="1"/>
    <col min="33" max="39" width="11.6640625" customWidth="1"/>
    <col min="40" max="41" width="9.6640625" customWidth="1"/>
    <col min="42" max="42" width="4.6640625" customWidth="1"/>
    <col min="43" max="50" width="13.33203125" style="2" customWidth="1"/>
    <col min="51" max="51" width="4.6640625" style="1" customWidth="1"/>
    <col min="52" max="59" width="13.33203125" customWidth="1"/>
    <col min="60" max="60" width="4.6640625" customWidth="1"/>
    <col min="61" max="61" width="17.33203125" customWidth="1"/>
    <col min="62" max="65" width="21.33203125" customWidth="1"/>
    <col min="66" max="66" width="4.6640625" customWidth="1"/>
    <col min="67" max="73" width="10.6640625" customWidth="1"/>
  </cols>
  <sheetData>
    <row r="1" spans="1:65" s="126" customFormat="1" ht="22.8" x14ac:dyDescent="0.4">
      <c r="A1" s="130" t="s">
        <v>47</v>
      </c>
      <c r="Q1" s="127" t="str">
        <f>A1</f>
        <v>West Bretton  ATC LC26, Huddersfield Road</v>
      </c>
      <c r="AF1" s="127" t="str">
        <f>A1</f>
        <v>West Bretton  ATC LC26, Huddersfield Road</v>
      </c>
      <c r="AQ1" s="129" t="str">
        <f>A1</f>
        <v>West Bretton  ATC LC26, Huddersfield Road</v>
      </c>
      <c r="AR1" s="128"/>
      <c r="AS1" s="128"/>
      <c r="AT1" s="128"/>
      <c r="AU1" s="128"/>
      <c r="AV1" s="128"/>
      <c r="AW1" s="128"/>
      <c r="AX1" s="128"/>
      <c r="AZ1" s="127" t="str">
        <f>A1</f>
        <v>West Bretton  ATC LC26, Huddersfield Road</v>
      </c>
      <c r="BI1" s="127" t="str">
        <f>A1</f>
        <v>West Bretton  ATC LC26, Huddersfield Road</v>
      </c>
    </row>
    <row r="3" spans="1:65" ht="15.6" x14ac:dyDescent="0.3">
      <c r="A3" s="125" t="s">
        <v>46</v>
      </c>
      <c r="Q3" s="125" t="s">
        <v>46</v>
      </c>
      <c r="AF3" s="125" t="s">
        <v>46</v>
      </c>
      <c r="AQ3" s="125" t="s">
        <v>46</v>
      </c>
      <c r="AZ3" s="125" t="s">
        <v>46</v>
      </c>
      <c r="BI3" s="125" t="s">
        <v>46</v>
      </c>
    </row>
    <row r="6" spans="1:65" x14ac:dyDescent="0.25">
      <c r="B6" s="17" t="s">
        <v>9</v>
      </c>
      <c r="C6" s="116" t="s">
        <v>45</v>
      </c>
      <c r="R6" s="17" t="s">
        <v>9</v>
      </c>
      <c r="S6" s="16" t="str">
        <f>C6</f>
        <v>Northbound</v>
      </c>
      <c r="AF6" s="53"/>
      <c r="AG6" s="17" t="s">
        <v>9</v>
      </c>
      <c r="AH6" s="113" t="str">
        <f>C6</f>
        <v>Northbound</v>
      </c>
      <c r="AI6" s="73"/>
      <c r="AJ6" s="74"/>
      <c r="AK6" s="74"/>
      <c r="AL6" s="74"/>
      <c r="AM6" s="112" t="s">
        <v>31</v>
      </c>
      <c r="AN6" s="53"/>
      <c r="AO6" s="111" t="s">
        <v>27</v>
      </c>
      <c r="AR6" s="115" t="s">
        <v>9</v>
      </c>
      <c r="AS6" s="114" t="str">
        <f>C6</f>
        <v>Northbound</v>
      </c>
      <c r="AT6" s="64"/>
      <c r="AU6" s="63"/>
      <c r="AV6" s="67" t="s">
        <v>30</v>
      </c>
      <c r="AW6" s="63"/>
      <c r="AX6" s="66" t="s">
        <v>27</v>
      </c>
      <c r="BA6" s="17" t="s">
        <v>9</v>
      </c>
      <c r="BB6" s="113" t="str">
        <f>C6</f>
        <v>Northbound</v>
      </c>
      <c r="BC6" s="73"/>
      <c r="BD6" s="74"/>
      <c r="BE6" s="112" t="s">
        <v>29</v>
      </c>
      <c r="BF6" s="74"/>
      <c r="BG6" s="111" t="s">
        <v>27</v>
      </c>
      <c r="BI6" s="17" t="s">
        <v>9</v>
      </c>
      <c r="BJ6" s="113" t="str">
        <f>C6</f>
        <v>Northbound</v>
      </c>
      <c r="BL6" s="112" t="s">
        <v>28</v>
      </c>
      <c r="BM6" s="111" t="s">
        <v>27</v>
      </c>
    </row>
    <row r="7" spans="1:65" x14ac:dyDescent="0.25">
      <c r="A7" s="14" t="str">
        <f>TEXT(A8,"dddd")</f>
        <v>Wednesday</v>
      </c>
      <c r="Q7" s="14" t="str">
        <f>TEXT(Q8,"dddd")</f>
        <v>Wednesday</v>
      </c>
      <c r="AF7" s="110"/>
      <c r="AG7" s="73"/>
      <c r="AH7" s="73"/>
      <c r="AI7" s="73"/>
      <c r="AJ7" s="74"/>
      <c r="AK7" s="74"/>
      <c r="AL7" s="74"/>
      <c r="AM7" s="74"/>
      <c r="AN7" s="53"/>
      <c r="AO7" s="53"/>
      <c r="AQ7" s="65"/>
      <c r="AR7" s="64"/>
      <c r="AS7" s="64"/>
      <c r="AT7" s="64"/>
      <c r="AU7" s="63"/>
      <c r="AV7" s="63"/>
      <c r="AW7" s="63"/>
      <c r="AX7" s="63"/>
      <c r="BI7" s="17"/>
      <c r="BJ7" s="113"/>
      <c r="BL7" s="112"/>
      <c r="BM7" s="111"/>
    </row>
    <row r="8" spans="1:65" x14ac:dyDescent="0.25">
      <c r="A8" s="15">
        <v>44377</v>
      </c>
      <c r="B8" s="166" t="s">
        <v>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8"/>
      <c r="Q8" s="15">
        <f>A8</f>
        <v>44377</v>
      </c>
      <c r="R8" s="166" t="s">
        <v>6</v>
      </c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8"/>
      <c r="AF8" s="53"/>
      <c r="AG8" s="109">
        <f>A8</f>
        <v>44377</v>
      </c>
      <c r="AH8" s="109">
        <f t="shared" ref="AH8:AM8" si="0">AG8+1</f>
        <v>44378</v>
      </c>
      <c r="AI8" s="109">
        <f t="shared" si="0"/>
        <v>44379</v>
      </c>
      <c r="AJ8" s="109">
        <f t="shared" si="0"/>
        <v>44380</v>
      </c>
      <c r="AK8" s="109">
        <f t="shared" si="0"/>
        <v>44381</v>
      </c>
      <c r="AL8" s="109">
        <f t="shared" si="0"/>
        <v>44382</v>
      </c>
      <c r="AM8" s="109">
        <f t="shared" si="0"/>
        <v>44383</v>
      </c>
      <c r="AQ8" s="27"/>
      <c r="AR8" s="59">
        <f>A8</f>
        <v>44377</v>
      </c>
      <c r="AS8" s="59">
        <f t="shared" ref="AS8:AX8" si="1">AR8+1</f>
        <v>44378</v>
      </c>
      <c r="AT8" s="59">
        <f t="shared" si="1"/>
        <v>44379</v>
      </c>
      <c r="AU8" s="59">
        <f t="shared" si="1"/>
        <v>44380</v>
      </c>
      <c r="AV8" s="59">
        <f t="shared" si="1"/>
        <v>44381</v>
      </c>
      <c r="AW8" s="59">
        <f t="shared" si="1"/>
        <v>44382</v>
      </c>
      <c r="AX8" s="59">
        <f t="shared" si="1"/>
        <v>44383</v>
      </c>
      <c r="AZ8" s="53"/>
      <c r="BA8" s="108">
        <f>A8</f>
        <v>44377</v>
      </c>
      <c r="BB8" s="108">
        <f t="shared" ref="BB8:BG8" si="2">BA8+1</f>
        <v>44378</v>
      </c>
      <c r="BC8" s="108">
        <f t="shared" si="2"/>
        <v>44379</v>
      </c>
      <c r="BD8" s="108">
        <f t="shared" si="2"/>
        <v>44380</v>
      </c>
      <c r="BE8" s="108">
        <f t="shared" si="2"/>
        <v>44381</v>
      </c>
      <c r="BF8" s="108">
        <f t="shared" si="2"/>
        <v>44382</v>
      </c>
      <c r="BG8" s="108">
        <f t="shared" si="2"/>
        <v>44383</v>
      </c>
      <c r="BI8" s="107" t="s">
        <v>26</v>
      </c>
      <c r="BJ8" s="106" t="s">
        <v>25</v>
      </c>
      <c r="BK8" s="105" t="s">
        <v>24</v>
      </c>
      <c r="BL8" s="104" t="s">
        <v>23</v>
      </c>
      <c r="BM8" s="103" t="s">
        <v>4</v>
      </c>
    </row>
    <row r="9" spans="1:65" x14ac:dyDescent="0.25">
      <c r="A9" s="14" t="s">
        <v>5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2" t="s">
        <v>4</v>
      </c>
      <c r="Q9" s="14" t="s">
        <v>5</v>
      </c>
      <c r="R9" s="14" t="s">
        <v>44</v>
      </c>
      <c r="S9" s="124" t="s">
        <v>43</v>
      </c>
      <c r="T9" s="14" t="s">
        <v>42</v>
      </c>
      <c r="U9" s="14" t="s">
        <v>41</v>
      </c>
      <c r="V9" s="14" t="s">
        <v>40</v>
      </c>
      <c r="W9" s="14" t="s">
        <v>39</v>
      </c>
      <c r="X9" s="14" t="s">
        <v>38</v>
      </c>
      <c r="Y9" s="14" t="s">
        <v>37</v>
      </c>
      <c r="Z9" s="14" t="s">
        <v>36</v>
      </c>
      <c r="AA9" s="14" t="s">
        <v>35</v>
      </c>
      <c r="AB9" s="14" t="s">
        <v>34</v>
      </c>
      <c r="AC9" s="14" t="s">
        <v>33</v>
      </c>
      <c r="AD9" s="12" t="s">
        <v>4</v>
      </c>
      <c r="AF9" s="14" t="s">
        <v>5</v>
      </c>
      <c r="AG9" s="102" t="str">
        <f t="shared" ref="AG9:AM9" si="3">TEXT(AG8,"dddd")</f>
        <v>Wednesday</v>
      </c>
      <c r="AH9" s="102" t="str">
        <f t="shared" si="3"/>
        <v>Thursday</v>
      </c>
      <c r="AI9" s="102" t="str">
        <f t="shared" si="3"/>
        <v>Friday</v>
      </c>
      <c r="AJ9" s="102" t="str">
        <f t="shared" si="3"/>
        <v>Saturday</v>
      </c>
      <c r="AK9" s="102" t="str">
        <f t="shared" si="3"/>
        <v>Sunday</v>
      </c>
      <c r="AL9" s="102" t="str">
        <f t="shared" si="3"/>
        <v>Monday</v>
      </c>
      <c r="AM9" s="102" t="str">
        <f t="shared" si="3"/>
        <v>Tuesday</v>
      </c>
      <c r="AN9" s="101" t="s">
        <v>22</v>
      </c>
      <c r="AO9" s="100" t="s">
        <v>10</v>
      </c>
      <c r="AQ9" s="29" t="s">
        <v>5</v>
      </c>
      <c r="AR9" s="55" t="str">
        <f t="shared" ref="AR9:AX9" si="4">TEXT(AR8,"dddd")</f>
        <v>Wednesday</v>
      </c>
      <c r="AS9" s="55" t="str">
        <f t="shared" si="4"/>
        <v>Thursday</v>
      </c>
      <c r="AT9" s="55" t="str">
        <f t="shared" si="4"/>
        <v>Friday</v>
      </c>
      <c r="AU9" s="55" t="str">
        <f t="shared" si="4"/>
        <v>Saturday</v>
      </c>
      <c r="AV9" s="55" t="str">
        <f t="shared" si="4"/>
        <v>Sunday</v>
      </c>
      <c r="AW9" s="55" t="str">
        <f t="shared" si="4"/>
        <v>Monday</v>
      </c>
      <c r="AX9" s="55" t="str">
        <f t="shared" si="4"/>
        <v>Tuesday</v>
      </c>
      <c r="AZ9" s="14" t="s">
        <v>21</v>
      </c>
      <c r="BA9" s="99" t="str">
        <f t="shared" ref="BA9:BG9" si="5">TEXT(BA8,"dddd")</f>
        <v>Wednesday</v>
      </c>
      <c r="BB9" s="99" t="str">
        <f t="shared" si="5"/>
        <v>Thursday</v>
      </c>
      <c r="BC9" s="99" t="str">
        <f t="shared" si="5"/>
        <v>Friday</v>
      </c>
      <c r="BD9" s="99" t="str">
        <f t="shared" si="5"/>
        <v>Saturday</v>
      </c>
      <c r="BE9" s="99" t="str">
        <f t="shared" si="5"/>
        <v>Sunday</v>
      </c>
      <c r="BF9" s="99" t="str">
        <f t="shared" si="5"/>
        <v>Monday</v>
      </c>
      <c r="BG9" s="99" t="str">
        <f t="shared" si="5"/>
        <v>Tuesday</v>
      </c>
      <c r="BI9" s="98" t="s">
        <v>20</v>
      </c>
      <c r="BJ9" s="97" t="s">
        <v>19</v>
      </c>
      <c r="BK9" s="96" t="s">
        <v>18</v>
      </c>
      <c r="BL9" s="95" t="s">
        <v>17</v>
      </c>
      <c r="BM9" s="94" t="s">
        <v>16</v>
      </c>
    </row>
    <row r="10" spans="1:65" x14ac:dyDescent="0.25">
      <c r="A10" s="14">
        <v>1</v>
      </c>
      <c r="B10" s="13">
        <v>30</v>
      </c>
      <c r="C10" s="13">
        <v>2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2</v>
      </c>
      <c r="K10" s="13">
        <v>0</v>
      </c>
      <c r="L10" s="13">
        <v>0</v>
      </c>
      <c r="M10" s="13">
        <v>0</v>
      </c>
      <c r="N10" s="13">
        <v>0</v>
      </c>
      <c r="O10" s="12">
        <f t="shared" ref="O10:O33" si="6">SUM(B10:N10)</f>
        <v>34</v>
      </c>
      <c r="Q10" s="14">
        <v>1</v>
      </c>
      <c r="R10" s="13">
        <v>0</v>
      </c>
      <c r="S10" s="13">
        <v>0</v>
      </c>
      <c r="T10" s="13">
        <v>0</v>
      </c>
      <c r="U10" s="13">
        <v>2</v>
      </c>
      <c r="V10" s="13">
        <v>4</v>
      </c>
      <c r="W10" s="13">
        <v>10</v>
      </c>
      <c r="X10" s="13">
        <v>11</v>
      </c>
      <c r="Y10" s="13">
        <v>6</v>
      </c>
      <c r="Z10" s="13">
        <v>0</v>
      </c>
      <c r="AA10" s="13">
        <v>1</v>
      </c>
      <c r="AB10" s="13">
        <v>0</v>
      </c>
      <c r="AC10" s="13">
        <v>0</v>
      </c>
      <c r="AD10" s="12">
        <f t="shared" ref="AD10:AD33" si="7">SUM(R10:AC10)</f>
        <v>34</v>
      </c>
      <c r="AF10" s="14">
        <v>1</v>
      </c>
      <c r="AG10" s="79">
        <f t="shared" ref="AG10:AG33" si="8">O10</f>
        <v>34</v>
      </c>
      <c r="AH10" s="78">
        <f t="shared" ref="AH10:AH33" si="9">O80</f>
        <v>21</v>
      </c>
      <c r="AI10" s="78">
        <f t="shared" ref="AI10:AI33" si="10">O150</f>
        <v>25</v>
      </c>
      <c r="AJ10" s="77">
        <f t="shared" ref="AJ10:AJ33" si="11">O220</f>
        <v>45</v>
      </c>
      <c r="AK10" s="77">
        <f t="shared" ref="AK10:AK33" si="12">O290</f>
        <v>48</v>
      </c>
      <c r="AL10" s="77">
        <f t="shared" ref="AL10:AL33" si="13">O360</f>
        <v>27</v>
      </c>
      <c r="AM10" s="77">
        <f t="shared" ref="AM10:AM33" si="14">O430</f>
        <v>23</v>
      </c>
      <c r="AN10" s="76">
        <f>($AL$10+$AM$10+$AG$10+$AH$10+$AI$10)/5</f>
        <v>26</v>
      </c>
      <c r="AO10" s="76">
        <f t="shared" ref="AO10:AO33" si="15">SUM(AG10:AM10)/7</f>
        <v>31.857142857142858</v>
      </c>
      <c r="AQ10" s="29">
        <v>1</v>
      </c>
      <c r="AR10" s="75">
        <v>35.9</v>
      </c>
      <c r="AS10" s="75">
        <v>37.6</v>
      </c>
      <c r="AT10" s="75">
        <v>35.299999999999997</v>
      </c>
      <c r="AU10" s="75">
        <v>35.9</v>
      </c>
      <c r="AV10" s="75">
        <v>34.700000000000003</v>
      </c>
      <c r="AW10" s="75">
        <v>36.799999999999997</v>
      </c>
      <c r="AX10" s="75">
        <v>35</v>
      </c>
      <c r="AY10" s="1" t="s">
        <v>11</v>
      </c>
      <c r="AZ10" s="93" t="str">
        <f>"0-"&amp; RIGHT(T9,2)</f>
        <v>0-20</v>
      </c>
      <c r="BA10" s="92">
        <f>SUM(R38:T38)</f>
        <v>54</v>
      </c>
      <c r="BB10" s="92">
        <f>SUM(R108:T108)</f>
        <v>83</v>
      </c>
      <c r="BC10" s="92">
        <f>SUM(R178:T178)</f>
        <v>75</v>
      </c>
      <c r="BD10" s="92">
        <f>SUM(R248:T248)</f>
        <v>30</v>
      </c>
      <c r="BE10" s="92">
        <f>SUM(R318:T318)</f>
        <v>32</v>
      </c>
      <c r="BF10" s="92">
        <f>SUM(R388:T388)</f>
        <v>42</v>
      </c>
      <c r="BG10" s="92">
        <f>SUM(R458:T458)</f>
        <v>29</v>
      </c>
      <c r="BI10" s="123">
        <f>A8</f>
        <v>44377</v>
      </c>
      <c r="BJ10" s="122"/>
      <c r="BK10" s="121"/>
      <c r="BL10" s="120"/>
      <c r="BM10" s="47"/>
    </row>
    <row r="11" spans="1:65" x14ac:dyDescent="0.25">
      <c r="A11" s="14">
        <v>2</v>
      </c>
      <c r="B11" s="13">
        <v>9</v>
      </c>
      <c r="C11" s="13">
        <v>4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1</v>
      </c>
      <c r="M11" s="13">
        <v>0</v>
      </c>
      <c r="N11" s="13">
        <v>0</v>
      </c>
      <c r="O11" s="12">
        <f t="shared" si="6"/>
        <v>14</v>
      </c>
      <c r="Q11" s="14">
        <v>2</v>
      </c>
      <c r="R11" s="13">
        <v>0</v>
      </c>
      <c r="S11" s="13">
        <v>0</v>
      </c>
      <c r="T11" s="13">
        <v>0</v>
      </c>
      <c r="U11" s="13">
        <v>1</v>
      </c>
      <c r="V11" s="13">
        <v>6</v>
      </c>
      <c r="W11" s="13">
        <v>2</v>
      </c>
      <c r="X11" s="13">
        <v>1</v>
      </c>
      <c r="Y11" s="13">
        <v>3</v>
      </c>
      <c r="Z11" s="13">
        <v>0</v>
      </c>
      <c r="AA11" s="13">
        <v>1</v>
      </c>
      <c r="AB11" s="13">
        <v>0</v>
      </c>
      <c r="AC11" s="13">
        <v>0</v>
      </c>
      <c r="AD11" s="12">
        <f t="shared" si="7"/>
        <v>14</v>
      </c>
      <c r="AF11" s="88">
        <v>2</v>
      </c>
      <c r="AG11" s="79">
        <f t="shared" si="8"/>
        <v>14</v>
      </c>
      <c r="AH11" s="78">
        <f t="shared" si="9"/>
        <v>30</v>
      </c>
      <c r="AI11" s="78">
        <f t="shared" si="10"/>
        <v>16</v>
      </c>
      <c r="AJ11" s="77">
        <f t="shared" si="11"/>
        <v>29</v>
      </c>
      <c r="AK11" s="77">
        <f t="shared" si="12"/>
        <v>23</v>
      </c>
      <c r="AL11" s="77">
        <f t="shared" si="13"/>
        <v>12</v>
      </c>
      <c r="AM11" s="77">
        <f t="shared" si="14"/>
        <v>14</v>
      </c>
      <c r="AN11" s="76">
        <f>($AL$11+$AM$11+$AG$11+$AH$11+$AI$11)/5</f>
        <v>17.2</v>
      </c>
      <c r="AO11" s="76">
        <f t="shared" si="15"/>
        <v>19.714285714285715</v>
      </c>
      <c r="AQ11" s="51">
        <v>2</v>
      </c>
      <c r="AR11" s="75">
        <v>34.200000000000003</v>
      </c>
      <c r="AS11" s="75">
        <v>34.9</v>
      </c>
      <c r="AT11" s="75">
        <v>37.1</v>
      </c>
      <c r="AU11" s="75">
        <v>39.799999999999997</v>
      </c>
      <c r="AV11" s="75">
        <v>32.6</v>
      </c>
      <c r="AW11" s="75">
        <v>34.200000000000003</v>
      </c>
      <c r="AX11" s="75">
        <v>34.4</v>
      </c>
      <c r="AY11" s="1" t="s">
        <v>11</v>
      </c>
      <c r="AZ11" s="87" t="str">
        <f>LEFT(U9,2) &amp; "-" &amp; RIGHT(W9,2)</f>
        <v>21-35</v>
      </c>
      <c r="BA11" s="86">
        <f>SUM(U38:W38)</f>
        <v>5256</v>
      </c>
      <c r="BB11" s="86">
        <f>SUM(U108:W108)</f>
        <v>5207</v>
      </c>
      <c r="BC11" s="86">
        <f>SUM(U178:W178)</f>
        <v>5315</v>
      </c>
      <c r="BD11" s="86">
        <f>SUM(U248:W248)</f>
        <v>3542</v>
      </c>
      <c r="BE11" s="86">
        <f>SUM(U318:W318)</f>
        <v>3395</v>
      </c>
      <c r="BF11" s="86">
        <f>SUM(U388:W388)</f>
        <v>4782</v>
      </c>
      <c r="BG11" s="86">
        <f>SUM(U458:W458)</f>
        <v>4797</v>
      </c>
      <c r="BI11" s="46" t="s">
        <v>3</v>
      </c>
      <c r="BJ11" s="119">
        <f>SUM(B35)</f>
        <v>4554</v>
      </c>
      <c r="BK11" s="118">
        <f>SUM(C35:D35,F35:H35,M35)</f>
        <v>840</v>
      </c>
      <c r="BL11" s="117">
        <f>SUM(E35,I35:L35,N35)</f>
        <v>62</v>
      </c>
      <c r="BM11" s="54">
        <f>SUM(BJ11:BL11)</f>
        <v>5456</v>
      </c>
    </row>
    <row r="12" spans="1:65" x14ac:dyDescent="0.25">
      <c r="A12" s="14">
        <v>3</v>
      </c>
      <c r="B12" s="13">
        <v>8</v>
      </c>
      <c r="C12" s="13">
        <v>1</v>
      </c>
      <c r="D12" s="13">
        <v>0</v>
      </c>
      <c r="E12" s="13">
        <v>0</v>
      </c>
      <c r="F12" s="13">
        <v>1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2">
        <f t="shared" si="6"/>
        <v>10</v>
      </c>
      <c r="Q12" s="14">
        <v>3</v>
      </c>
      <c r="R12" s="13">
        <v>0</v>
      </c>
      <c r="S12" s="13">
        <v>0</v>
      </c>
      <c r="T12" s="13">
        <v>0</v>
      </c>
      <c r="U12" s="13">
        <v>1</v>
      </c>
      <c r="V12" s="13">
        <v>1</v>
      </c>
      <c r="W12" s="13">
        <v>3</v>
      </c>
      <c r="X12" s="13">
        <v>3</v>
      </c>
      <c r="Y12" s="13">
        <v>1</v>
      </c>
      <c r="Z12" s="13">
        <v>1</v>
      </c>
      <c r="AA12" s="13">
        <v>0</v>
      </c>
      <c r="AB12" s="13">
        <v>0</v>
      </c>
      <c r="AC12" s="13">
        <v>0</v>
      </c>
      <c r="AD12" s="12">
        <f t="shared" si="7"/>
        <v>10</v>
      </c>
      <c r="AF12" s="14">
        <v>3</v>
      </c>
      <c r="AG12" s="79">
        <f t="shared" si="8"/>
        <v>10</v>
      </c>
      <c r="AH12" s="78">
        <f t="shared" si="9"/>
        <v>8</v>
      </c>
      <c r="AI12" s="78">
        <f t="shared" si="10"/>
        <v>10</v>
      </c>
      <c r="AJ12" s="77">
        <f t="shared" si="11"/>
        <v>20</v>
      </c>
      <c r="AK12" s="77">
        <f t="shared" si="12"/>
        <v>22</v>
      </c>
      <c r="AL12" s="77">
        <f t="shared" si="13"/>
        <v>10</v>
      </c>
      <c r="AM12" s="77">
        <f t="shared" si="14"/>
        <v>13</v>
      </c>
      <c r="AN12" s="76">
        <f>($AL$12+$AM$12+$AG$12+$AH$12+$AI$12)/5</f>
        <v>10.199999999999999</v>
      </c>
      <c r="AO12" s="76">
        <f t="shared" si="15"/>
        <v>13.285714285714286</v>
      </c>
      <c r="AQ12" s="29">
        <v>3</v>
      </c>
      <c r="AR12" s="75">
        <v>35.5</v>
      </c>
      <c r="AS12" s="75">
        <v>34.200000000000003</v>
      </c>
      <c r="AT12" s="75">
        <v>34</v>
      </c>
      <c r="AU12" s="75">
        <v>36.9</v>
      </c>
      <c r="AV12" s="75">
        <v>33.9</v>
      </c>
      <c r="AW12" s="75">
        <v>36</v>
      </c>
      <c r="AX12" s="75">
        <v>34.200000000000003</v>
      </c>
      <c r="AY12" s="1" t="s">
        <v>11</v>
      </c>
      <c r="AZ12" s="85" t="str">
        <f>LEFT(X9,2) &amp;"-"&amp;RIGHT(Z9,2)</f>
        <v>36-50</v>
      </c>
      <c r="BA12" s="84">
        <f>SUM(X38:Z38)</f>
        <v>1349</v>
      </c>
      <c r="BB12" s="84">
        <f>SUM(X108:Z108)</f>
        <v>1497</v>
      </c>
      <c r="BC12" s="84">
        <f>SUM(X178:Z178)</f>
        <v>1420</v>
      </c>
      <c r="BD12" s="84">
        <f>SUM(X248:Z248)</f>
        <v>1141</v>
      </c>
      <c r="BE12" s="84">
        <f>SUM(X318:Z318)</f>
        <v>1029</v>
      </c>
      <c r="BF12" s="84">
        <f>SUM(X388:Z388)</f>
        <v>1317</v>
      </c>
      <c r="BG12" s="84">
        <f>SUM(X458:Z458)</f>
        <v>1293</v>
      </c>
      <c r="BI12" s="42" t="s">
        <v>2</v>
      </c>
      <c r="BJ12" s="62">
        <f>SUM(B36)</f>
        <v>5350</v>
      </c>
      <c r="BK12" s="61">
        <f>SUM(C36:D36,F36:H36,M36)</f>
        <v>931</v>
      </c>
      <c r="BL12" s="60">
        <f>SUM(E36,I36:L36,N36)</f>
        <v>69</v>
      </c>
      <c r="BM12" s="54">
        <f>SUM(BJ12:BL12)</f>
        <v>6350</v>
      </c>
    </row>
    <row r="13" spans="1:65" x14ac:dyDescent="0.25">
      <c r="A13" s="14">
        <v>4</v>
      </c>
      <c r="B13" s="13">
        <v>4</v>
      </c>
      <c r="C13" s="13">
        <v>2</v>
      </c>
      <c r="D13" s="13">
        <v>0</v>
      </c>
      <c r="E13" s="13">
        <v>0</v>
      </c>
      <c r="F13" s="13">
        <v>1</v>
      </c>
      <c r="G13" s="13">
        <v>0</v>
      </c>
      <c r="H13" s="13">
        <v>0</v>
      </c>
      <c r="I13" s="13">
        <v>0</v>
      </c>
      <c r="J13" s="13">
        <v>1</v>
      </c>
      <c r="K13" s="13">
        <v>0</v>
      </c>
      <c r="L13" s="13">
        <v>0</v>
      </c>
      <c r="M13" s="13">
        <v>0</v>
      </c>
      <c r="N13" s="13">
        <v>0</v>
      </c>
      <c r="O13" s="12">
        <f t="shared" si="6"/>
        <v>8</v>
      </c>
      <c r="Q13" s="14">
        <v>4</v>
      </c>
      <c r="R13" s="13">
        <v>0</v>
      </c>
      <c r="S13" s="13">
        <v>0</v>
      </c>
      <c r="T13" s="13">
        <v>2</v>
      </c>
      <c r="U13" s="13">
        <v>0</v>
      </c>
      <c r="V13" s="13">
        <v>1</v>
      </c>
      <c r="W13" s="13">
        <v>1</v>
      </c>
      <c r="X13" s="13">
        <v>2</v>
      </c>
      <c r="Y13" s="13">
        <v>2</v>
      </c>
      <c r="Z13" s="13">
        <v>0</v>
      </c>
      <c r="AA13" s="13">
        <v>0</v>
      </c>
      <c r="AB13" s="13">
        <v>0</v>
      </c>
      <c r="AC13" s="13">
        <v>0</v>
      </c>
      <c r="AD13" s="12">
        <f t="shared" si="7"/>
        <v>8</v>
      </c>
      <c r="AF13" s="14">
        <v>4</v>
      </c>
      <c r="AG13" s="79">
        <f t="shared" si="8"/>
        <v>8</v>
      </c>
      <c r="AH13" s="78">
        <f t="shared" si="9"/>
        <v>12</v>
      </c>
      <c r="AI13" s="78">
        <f t="shared" si="10"/>
        <v>13</v>
      </c>
      <c r="AJ13" s="77">
        <f t="shared" si="11"/>
        <v>9</v>
      </c>
      <c r="AK13" s="77">
        <f t="shared" si="12"/>
        <v>10</v>
      </c>
      <c r="AL13" s="77">
        <f t="shared" si="13"/>
        <v>13</v>
      </c>
      <c r="AM13" s="77">
        <f t="shared" si="14"/>
        <v>8</v>
      </c>
      <c r="AN13" s="76">
        <f>($AL$13+$AM$13+$AG$13+$AH$13+$AI$13)/5</f>
        <v>10.8</v>
      </c>
      <c r="AO13" s="76">
        <f t="shared" si="15"/>
        <v>10.428571428571429</v>
      </c>
      <c r="AQ13" s="29">
        <v>4</v>
      </c>
      <c r="AR13" s="75">
        <v>32.4</v>
      </c>
      <c r="AS13" s="75">
        <v>31.8</v>
      </c>
      <c r="AT13" s="75">
        <v>31.8</v>
      </c>
      <c r="AU13" s="75">
        <v>37.4</v>
      </c>
      <c r="AV13" s="75">
        <v>35.799999999999997</v>
      </c>
      <c r="AW13" s="75">
        <v>34.5</v>
      </c>
      <c r="AX13" s="75">
        <v>34.9</v>
      </c>
      <c r="AY13" s="1" t="s">
        <v>11</v>
      </c>
      <c r="AZ13" s="83" t="str">
        <f>LEFT(AA9,2) &amp;"-"&amp; MID(AC9,4,3)</f>
        <v>51-100</v>
      </c>
      <c r="BA13" s="82">
        <f>SUM(AA38:AC38)</f>
        <v>8</v>
      </c>
      <c r="BB13" s="82">
        <f>SUM(AA108:AC108)</f>
        <v>10</v>
      </c>
      <c r="BC13" s="82">
        <f>SUM(AA178:AC178)</f>
        <v>17</v>
      </c>
      <c r="BD13" s="82">
        <f>SUM(AA248:AC248)</f>
        <v>20</v>
      </c>
      <c r="BE13" s="82">
        <f>SUM(AA318:AC318)</f>
        <v>9</v>
      </c>
      <c r="BF13" s="82">
        <f>SUM(AA388:AC388)</f>
        <v>17</v>
      </c>
      <c r="BG13" s="82">
        <f>SUM(AA458:AC458)</f>
        <v>7</v>
      </c>
      <c r="BI13" s="38" t="s">
        <v>1</v>
      </c>
      <c r="BJ13" s="58">
        <f>SUM(B37)</f>
        <v>5471</v>
      </c>
      <c r="BK13" s="57">
        <f>SUM(C37:D37,F37:H37,M37)</f>
        <v>942</v>
      </c>
      <c r="BL13" s="56">
        <f>SUM(E37,I37:L37,N37)</f>
        <v>71</v>
      </c>
      <c r="BM13" s="54">
        <f>SUM(BJ13:BL13)</f>
        <v>6484</v>
      </c>
    </row>
    <row r="14" spans="1:65" x14ac:dyDescent="0.25">
      <c r="A14" s="14">
        <v>5</v>
      </c>
      <c r="B14" s="13">
        <v>22</v>
      </c>
      <c r="C14" s="13">
        <v>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1</v>
      </c>
      <c r="K14" s="13">
        <v>0</v>
      </c>
      <c r="L14" s="13">
        <v>0</v>
      </c>
      <c r="M14" s="13">
        <v>1</v>
      </c>
      <c r="N14" s="13">
        <v>0</v>
      </c>
      <c r="O14" s="12">
        <f t="shared" si="6"/>
        <v>26</v>
      </c>
      <c r="Q14" s="14">
        <v>5</v>
      </c>
      <c r="R14" s="13">
        <v>0</v>
      </c>
      <c r="S14" s="13">
        <v>0</v>
      </c>
      <c r="T14" s="13">
        <v>0</v>
      </c>
      <c r="U14" s="13">
        <v>0</v>
      </c>
      <c r="V14" s="13">
        <v>2</v>
      </c>
      <c r="W14" s="13">
        <v>11</v>
      </c>
      <c r="X14" s="13">
        <v>8</v>
      </c>
      <c r="Y14" s="13">
        <v>4</v>
      </c>
      <c r="Z14" s="13">
        <v>1</v>
      </c>
      <c r="AA14" s="13">
        <v>0</v>
      </c>
      <c r="AB14" s="13">
        <v>0</v>
      </c>
      <c r="AC14" s="13">
        <v>0</v>
      </c>
      <c r="AD14" s="12">
        <f t="shared" si="7"/>
        <v>26</v>
      </c>
      <c r="AF14" s="14">
        <v>5</v>
      </c>
      <c r="AG14" s="79">
        <f t="shared" si="8"/>
        <v>26</v>
      </c>
      <c r="AH14" s="78">
        <f t="shared" si="9"/>
        <v>31</v>
      </c>
      <c r="AI14" s="78">
        <f t="shared" si="10"/>
        <v>30</v>
      </c>
      <c r="AJ14" s="77">
        <f t="shared" si="11"/>
        <v>18</v>
      </c>
      <c r="AK14" s="77">
        <f t="shared" si="12"/>
        <v>12</v>
      </c>
      <c r="AL14" s="77">
        <f t="shared" si="13"/>
        <v>23</v>
      </c>
      <c r="AM14" s="77">
        <f t="shared" si="14"/>
        <v>28</v>
      </c>
      <c r="AN14" s="76">
        <f>($AL$14+$AM$14+$AG$14+$AH$14+$AI$14)/5</f>
        <v>27.6</v>
      </c>
      <c r="AO14" s="76">
        <f t="shared" si="15"/>
        <v>24</v>
      </c>
      <c r="AQ14" s="29">
        <v>5</v>
      </c>
      <c r="AR14" s="75">
        <v>36.299999999999997</v>
      </c>
      <c r="AS14" s="75">
        <v>33.5</v>
      </c>
      <c r="AT14" s="75">
        <v>35.5</v>
      </c>
      <c r="AU14" s="75">
        <v>33.799999999999997</v>
      </c>
      <c r="AV14" s="75">
        <v>33</v>
      </c>
      <c r="AW14" s="75">
        <v>35.5</v>
      </c>
      <c r="AX14" s="75">
        <v>36.4</v>
      </c>
      <c r="AY14" s="1" t="s">
        <v>11</v>
      </c>
      <c r="BI14" s="34" t="s">
        <v>0</v>
      </c>
      <c r="BJ14" s="33">
        <f>SUM(B38)</f>
        <v>5627</v>
      </c>
      <c r="BK14" s="32">
        <f>SUM(C38:D38,F38:H38,M38)</f>
        <v>964</v>
      </c>
      <c r="BL14" s="31">
        <f>SUM(E38,I38:L38,N38)</f>
        <v>76</v>
      </c>
      <c r="BM14" s="54">
        <f>SUM(BJ14:BL14)</f>
        <v>6667</v>
      </c>
    </row>
    <row r="15" spans="1:65" x14ac:dyDescent="0.25">
      <c r="A15" s="14">
        <v>6</v>
      </c>
      <c r="B15" s="13">
        <v>83</v>
      </c>
      <c r="C15" s="13">
        <v>8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>
        <f t="shared" si="6"/>
        <v>91</v>
      </c>
      <c r="Q15" s="14">
        <v>6</v>
      </c>
      <c r="R15" s="13">
        <v>0</v>
      </c>
      <c r="S15" s="13">
        <v>0</v>
      </c>
      <c r="T15" s="13">
        <v>0</v>
      </c>
      <c r="U15" s="13">
        <v>3</v>
      </c>
      <c r="V15" s="13">
        <v>23</v>
      </c>
      <c r="W15" s="13">
        <v>24</v>
      </c>
      <c r="X15" s="13">
        <v>20</v>
      </c>
      <c r="Y15" s="13">
        <v>13</v>
      </c>
      <c r="Z15" s="13">
        <v>8</v>
      </c>
      <c r="AA15" s="13">
        <v>0</v>
      </c>
      <c r="AB15" s="13">
        <v>0</v>
      </c>
      <c r="AC15" s="13">
        <v>0</v>
      </c>
      <c r="AD15" s="12">
        <f t="shared" si="7"/>
        <v>91</v>
      </c>
      <c r="AF15" s="14">
        <v>6</v>
      </c>
      <c r="AG15" s="79">
        <f t="shared" si="8"/>
        <v>91</v>
      </c>
      <c r="AH15" s="78">
        <f t="shared" si="9"/>
        <v>87</v>
      </c>
      <c r="AI15" s="78">
        <f t="shared" si="10"/>
        <v>77</v>
      </c>
      <c r="AJ15" s="77">
        <f t="shared" si="11"/>
        <v>46</v>
      </c>
      <c r="AK15" s="77">
        <f t="shared" si="12"/>
        <v>28</v>
      </c>
      <c r="AL15" s="77">
        <f t="shared" si="13"/>
        <v>85</v>
      </c>
      <c r="AM15" s="77">
        <f t="shared" si="14"/>
        <v>81</v>
      </c>
      <c r="AN15" s="76">
        <f>($AL$15+$AM$15+$AG$15+$AH$15+$AI$15)/5</f>
        <v>84.2</v>
      </c>
      <c r="AO15" s="76">
        <f t="shared" si="15"/>
        <v>70.714285714285708</v>
      </c>
      <c r="AQ15" s="29">
        <v>6</v>
      </c>
      <c r="AR15" s="75">
        <v>35.299999999999997</v>
      </c>
      <c r="AS15" s="75">
        <v>35.5</v>
      </c>
      <c r="AT15" s="75">
        <v>34.200000000000003</v>
      </c>
      <c r="AU15" s="75">
        <v>34.6</v>
      </c>
      <c r="AV15" s="75">
        <v>31.9</v>
      </c>
      <c r="AW15" s="75">
        <v>34.200000000000003</v>
      </c>
      <c r="AX15" s="75">
        <v>33.6</v>
      </c>
      <c r="AY15" s="1" t="s">
        <v>11</v>
      </c>
      <c r="AZ15" s="81" t="s">
        <v>4</v>
      </c>
      <c r="BA15" s="80">
        <f t="shared" ref="BA15:BG15" si="16">SUM(BA10:BA13)</f>
        <v>6667</v>
      </c>
      <c r="BB15" s="80">
        <f t="shared" si="16"/>
        <v>6797</v>
      </c>
      <c r="BC15" s="80">
        <f t="shared" si="16"/>
        <v>6827</v>
      </c>
      <c r="BD15" s="80">
        <f t="shared" si="16"/>
        <v>4733</v>
      </c>
      <c r="BE15" s="80">
        <f t="shared" si="16"/>
        <v>4465</v>
      </c>
      <c r="BF15" s="80">
        <f t="shared" si="16"/>
        <v>6158</v>
      </c>
      <c r="BG15" s="80">
        <f t="shared" si="16"/>
        <v>6126</v>
      </c>
      <c r="BI15" s="68">
        <f>BI10+1</f>
        <v>44378</v>
      </c>
      <c r="BJ15" s="50"/>
      <c r="BK15" s="49"/>
      <c r="BL15" s="48"/>
      <c r="BM15" s="47"/>
    </row>
    <row r="16" spans="1:65" x14ac:dyDescent="0.25">
      <c r="A16" s="14">
        <v>7</v>
      </c>
      <c r="B16" s="13">
        <v>245</v>
      </c>
      <c r="C16" s="13">
        <v>36</v>
      </c>
      <c r="D16" s="13">
        <v>1</v>
      </c>
      <c r="E16" s="13">
        <v>0</v>
      </c>
      <c r="F16" s="13">
        <v>3</v>
      </c>
      <c r="G16" s="13">
        <v>0</v>
      </c>
      <c r="H16" s="13">
        <v>0</v>
      </c>
      <c r="I16" s="13">
        <v>0</v>
      </c>
      <c r="J16" s="13">
        <v>1</v>
      </c>
      <c r="K16" s="13">
        <v>0</v>
      </c>
      <c r="L16" s="13">
        <v>3</v>
      </c>
      <c r="M16" s="13">
        <v>1</v>
      </c>
      <c r="N16" s="13">
        <v>0</v>
      </c>
      <c r="O16" s="12">
        <f t="shared" si="6"/>
        <v>290</v>
      </c>
      <c r="Q16" s="14">
        <v>7</v>
      </c>
      <c r="R16" s="13">
        <v>0</v>
      </c>
      <c r="S16" s="13">
        <v>0</v>
      </c>
      <c r="T16" s="13">
        <v>0</v>
      </c>
      <c r="U16" s="13">
        <v>13</v>
      </c>
      <c r="V16" s="13">
        <v>78</v>
      </c>
      <c r="W16" s="13">
        <v>119</v>
      </c>
      <c r="X16" s="13">
        <v>61</v>
      </c>
      <c r="Y16" s="13">
        <v>16</v>
      </c>
      <c r="Z16" s="13">
        <v>3</v>
      </c>
      <c r="AA16" s="13">
        <v>0</v>
      </c>
      <c r="AB16" s="13">
        <v>0</v>
      </c>
      <c r="AC16" s="13">
        <v>0</v>
      </c>
      <c r="AD16" s="12">
        <f t="shared" si="7"/>
        <v>290</v>
      </c>
      <c r="AF16" s="14">
        <v>7</v>
      </c>
      <c r="AG16" s="79">
        <f t="shared" si="8"/>
        <v>290</v>
      </c>
      <c r="AH16" s="78">
        <f t="shared" si="9"/>
        <v>313</v>
      </c>
      <c r="AI16" s="78">
        <f t="shared" si="10"/>
        <v>272</v>
      </c>
      <c r="AJ16" s="77">
        <f t="shared" si="11"/>
        <v>84</v>
      </c>
      <c r="AK16" s="77">
        <f t="shared" si="12"/>
        <v>49</v>
      </c>
      <c r="AL16" s="77">
        <f t="shared" si="13"/>
        <v>312</v>
      </c>
      <c r="AM16" s="77">
        <f t="shared" si="14"/>
        <v>319</v>
      </c>
      <c r="AN16" s="76">
        <f>($AL$16+$AM$16+$AG$16+$AH$16+$AI$16)/5</f>
        <v>301.2</v>
      </c>
      <c r="AO16" s="76">
        <f t="shared" si="15"/>
        <v>234.14285714285714</v>
      </c>
      <c r="AQ16" s="29">
        <v>7</v>
      </c>
      <c r="AR16" s="75">
        <v>33</v>
      </c>
      <c r="AS16" s="75">
        <v>33.700000000000003</v>
      </c>
      <c r="AT16" s="75">
        <v>34.1</v>
      </c>
      <c r="AU16" s="75">
        <v>35.6</v>
      </c>
      <c r="AV16" s="75">
        <v>33.700000000000003</v>
      </c>
      <c r="AW16" s="75">
        <v>33.6</v>
      </c>
      <c r="AX16" s="75">
        <v>34.299999999999997</v>
      </c>
      <c r="AY16" s="1" t="s">
        <v>11</v>
      </c>
      <c r="BI16" s="46" t="s">
        <v>3</v>
      </c>
      <c r="BJ16" s="45">
        <f>SUM(B105)</f>
        <v>4598</v>
      </c>
      <c r="BK16" s="44">
        <f>SUM(C105:D105,F105:H105,M105)</f>
        <v>831</v>
      </c>
      <c r="BL16" s="43">
        <f>SUM(E105,I105:L105,N105)</f>
        <v>54</v>
      </c>
      <c r="BM16" s="54">
        <f>SUM(BJ16:BL16)</f>
        <v>5483</v>
      </c>
    </row>
    <row r="17" spans="1:65" x14ac:dyDescent="0.25">
      <c r="A17" s="14">
        <v>8</v>
      </c>
      <c r="B17" s="13">
        <v>468</v>
      </c>
      <c r="C17" s="13">
        <v>92</v>
      </c>
      <c r="D17" s="13">
        <v>2</v>
      </c>
      <c r="E17" s="13">
        <v>0</v>
      </c>
      <c r="F17" s="13">
        <v>1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5</v>
      </c>
      <c r="N17" s="13">
        <v>0</v>
      </c>
      <c r="O17" s="12">
        <f t="shared" si="6"/>
        <v>568</v>
      </c>
      <c r="Q17" s="14">
        <v>8</v>
      </c>
      <c r="R17" s="13">
        <v>0</v>
      </c>
      <c r="S17" s="13">
        <v>0</v>
      </c>
      <c r="T17" s="13">
        <v>1</v>
      </c>
      <c r="U17" s="13">
        <v>22</v>
      </c>
      <c r="V17" s="13">
        <v>209</v>
      </c>
      <c r="W17" s="13">
        <v>236</v>
      </c>
      <c r="X17" s="13">
        <v>91</v>
      </c>
      <c r="Y17" s="13">
        <v>7</v>
      </c>
      <c r="Z17" s="13">
        <v>2</v>
      </c>
      <c r="AA17" s="13">
        <v>0</v>
      </c>
      <c r="AB17" s="13">
        <v>0</v>
      </c>
      <c r="AC17" s="13">
        <v>0</v>
      </c>
      <c r="AD17" s="12">
        <f t="shared" si="7"/>
        <v>568</v>
      </c>
      <c r="AF17" s="14">
        <v>8</v>
      </c>
      <c r="AG17" s="79">
        <f t="shared" si="8"/>
        <v>568</v>
      </c>
      <c r="AH17" s="78">
        <f t="shared" si="9"/>
        <v>552</v>
      </c>
      <c r="AI17" s="78">
        <f t="shared" si="10"/>
        <v>515</v>
      </c>
      <c r="AJ17" s="77">
        <f t="shared" si="11"/>
        <v>150</v>
      </c>
      <c r="AK17" s="77">
        <f t="shared" si="12"/>
        <v>82</v>
      </c>
      <c r="AL17" s="77">
        <f t="shared" si="13"/>
        <v>544</v>
      </c>
      <c r="AM17" s="77">
        <f t="shared" si="14"/>
        <v>601</v>
      </c>
      <c r="AN17" s="76">
        <f>($AL$17+$AM$17+$AG$17+$AH$17+$AI$17)/5</f>
        <v>556</v>
      </c>
      <c r="AO17" s="76">
        <f t="shared" si="15"/>
        <v>430.28571428571428</v>
      </c>
      <c r="AQ17" s="29">
        <v>8</v>
      </c>
      <c r="AR17" s="75">
        <v>31.7</v>
      </c>
      <c r="AS17" s="75">
        <v>31.9</v>
      </c>
      <c r="AT17" s="75">
        <v>31.6</v>
      </c>
      <c r="AU17" s="75">
        <v>32.6</v>
      </c>
      <c r="AV17" s="75">
        <v>33.5</v>
      </c>
      <c r="AW17" s="75">
        <v>32.1</v>
      </c>
      <c r="AX17" s="75">
        <v>31.8</v>
      </c>
      <c r="AY17" s="1" t="s">
        <v>11</v>
      </c>
      <c r="BI17" s="42" t="s">
        <v>2</v>
      </c>
      <c r="BJ17" s="62">
        <f>SUM(B106)</f>
        <v>5461</v>
      </c>
      <c r="BK17" s="61">
        <f>SUM(C106:D106,F106:H106,M106)</f>
        <v>946</v>
      </c>
      <c r="BL17" s="60">
        <f>SUM(E106,I106:L106,N106)</f>
        <v>61</v>
      </c>
      <c r="BM17" s="54">
        <f>SUM(BJ17:BL17)</f>
        <v>6468</v>
      </c>
    </row>
    <row r="18" spans="1:65" x14ac:dyDescent="0.25">
      <c r="A18" s="14">
        <v>9</v>
      </c>
      <c r="B18" s="13">
        <v>395</v>
      </c>
      <c r="C18" s="13">
        <v>76</v>
      </c>
      <c r="D18" s="13">
        <v>1</v>
      </c>
      <c r="E18" s="13">
        <v>3</v>
      </c>
      <c r="F18" s="13">
        <v>4</v>
      </c>
      <c r="G18" s="13">
        <v>0</v>
      </c>
      <c r="H18" s="13">
        <v>0</v>
      </c>
      <c r="I18" s="13">
        <v>1</v>
      </c>
      <c r="J18" s="13">
        <v>0</v>
      </c>
      <c r="K18" s="13">
        <v>0</v>
      </c>
      <c r="L18" s="13">
        <v>3</v>
      </c>
      <c r="M18" s="13">
        <v>4</v>
      </c>
      <c r="N18" s="13">
        <v>0</v>
      </c>
      <c r="O18" s="12">
        <f t="shared" si="6"/>
        <v>487</v>
      </c>
      <c r="Q18" s="14">
        <v>9</v>
      </c>
      <c r="R18" s="13">
        <v>0</v>
      </c>
      <c r="S18" s="13">
        <v>0</v>
      </c>
      <c r="T18" s="13">
        <v>2</v>
      </c>
      <c r="U18" s="13">
        <v>32</v>
      </c>
      <c r="V18" s="13">
        <v>173</v>
      </c>
      <c r="W18" s="13">
        <v>204</v>
      </c>
      <c r="X18" s="13">
        <v>67</v>
      </c>
      <c r="Y18" s="13">
        <v>8</v>
      </c>
      <c r="Z18" s="13">
        <v>0</v>
      </c>
      <c r="AA18" s="13">
        <v>1</v>
      </c>
      <c r="AB18" s="13">
        <v>0</v>
      </c>
      <c r="AC18" s="13">
        <v>0</v>
      </c>
      <c r="AD18" s="12">
        <f t="shared" si="7"/>
        <v>487</v>
      </c>
      <c r="AF18" s="14">
        <v>9</v>
      </c>
      <c r="AG18" s="79">
        <f t="shared" si="8"/>
        <v>487</v>
      </c>
      <c r="AH18" s="78">
        <f t="shared" si="9"/>
        <v>458</v>
      </c>
      <c r="AI18" s="78">
        <f t="shared" si="10"/>
        <v>426</v>
      </c>
      <c r="AJ18" s="77">
        <f t="shared" si="11"/>
        <v>195</v>
      </c>
      <c r="AK18" s="77">
        <f t="shared" si="12"/>
        <v>102</v>
      </c>
      <c r="AL18" s="77">
        <f t="shared" si="13"/>
        <v>442</v>
      </c>
      <c r="AM18" s="77">
        <f t="shared" si="14"/>
        <v>450</v>
      </c>
      <c r="AN18" s="76">
        <f>($AL$18+$AM$18+$AG$18+$AH$18+$AI$18)/5</f>
        <v>452.6</v>
      </c>
      <c r="AO18" s="76">
        <f t="shared" si="15"/>
        <v>365.71428571428572</v>
      </c>
      <c r="AQ18" s="29">
        <v>9</v>
      </c>
      <c r="AR18" s="75">
        <v>31.4</v>
      </c>
      <c r="AS18" s="75">
        <v>31.4</v>
      </c>
      <c r="AT18" s="75">
        <v>30.8</v>
      </c>
      <c r="AU18" s="75">
        <v>31.9</v>
      </c>
      <c r="AV18" s="75">
        <v>32.4</v>
      </c>
      <c r="AW18" s="75">
        <v>30.9</v>
      </c>
      <c r="AX18" s="75">
        <v>30.6</v>
      </c>
      <c r="AY18" s="1" t="s">
        <v>11</v>
      </c>
      <c r="BI18" s="38" t="s">
        <v>1</v>
      </c>
      <c r="BJ18" s="58">
        <f>SUM(B107)</f>
        <v>5585</v>
      </c>
      <c r="BK18" s="57">
        <f>SUM(C107:D107,F107:H107,M107)</f>
        <v>961</v>
      </c>
      <c r="BL18" s="56">
        <f>SUM(E107,I107:L107,N107)</f>
        <v>62</v>
      </c>
      <c r="BM18" s="54">
        <f>SUM(BJ18:BL18)</f>
        <v>6608</v>
      </c>
    </row>
    <row r="19" spans="1:65" x14ac:dyDescent="0.25">
      <c r="A19" s="14">
        <v>10</v>
      </c>
      <c r="B19" s="13">
        <v>245</v>
      </c>
      <c r="C19" s="13">
        <v>54</v>
      </c>
      <c r="D19" s="13">
        <v>2</v>
      </c>
      <c r="E19" s="13">
        <v>1</v>
      </c>
      <c r="F19" s="13">
        <v>5</v>
      </c>
      <c r="G19" s="13">
        <v>0</v>
      </c>
      <c r="H19" s="13">
        <v>1</v>
      </c>
      <c r="I19" s="13">
        <v>1</v>
      </c>
      <c r="J19" s="13">
        <v>5</v>
      </c>
      <c r="K19" s="13">
        <v>0</v>
      </c>
      <c r="L19" s="13">
        <v>1</v>
      </c>
      <c r="M19" s="13">
        <v>1</v>
      </c>
      <c r="N19" s="13">
        <v>0</v>
      </c>
      <c r="O19" s="12">
        <f t="shared" si="6"/>
        <v>316</v>
      </c>
      <c r="Q19" s="14">
        <v>10</v>
      </c>
      <c r="R19" s="13">
        <v>0</v>
      </c>
      <c r="S19" s="13">
        <v>0</v>
      </c>
      <c r="T19" s="13">
        <v>3</v>
      </c>
      <c r="U19" s="13">
        <v>22</v>
      </c>
      <c r="V19" s="13">
        <v>117</v>
      </c>
      <c r="W19" s="13">
        <v>119</v>
      </c>
      <c r="X19" s="13">
        <v>48</v>
      </c>
      <c r="Y19" s="13">
        <v>7</v>
      </c>
      <c r="Z19" s="13">
        <v>0</v>
      </c>
      <c r="AA19" s="13">
        <v>0</v>
      </c>
      <c r="AB19" s="13">
        <v>0</v>
      </c>
      <c r="AC19" s="13">
        <v>0</v>
      </c>
      <c r="AD19" s="12">
        <f t="shared" si="7"/>
        <v>316</v>
      </c>
      <c r="AF19" s="14">
        <v>10</v>
      </c>
      <c r="AG19" s="79">
        <f t="shared" si="8"/>
        <v>316</v>
      </c>
      <c r="AH19" s="78">
        <f t="shared" si="9"/>
        <v>356</v>
      </c>
      <c r="AI19" s="78">
        <f t="shared" si="10"/>
        <v>317</v>
      </c>
      <c r="AJ19" s="77">
        <f t="shared" si="11"/>
        <v>239</v>
      </c>
      <c r="AK19" s="77">
        <f t="shared" si="12"/>
        <v>179</v>
      </c>
      <c r="AL19" s="77">
        <f t="shared" si="13"/>
        <v>319</v>
      </c>
      <c r="AM19" s="77">
        <f t="shared" si="14"/>
        <v>313</v>
      </c>
      <c r="AN19" s="76">
        <f>($AL$19+$AM$19+$AG$19+$AH$19+$AI$19)/5</f>
        <v>324.2</v>
      </c>
      <c r="AO19" s="76">
        <f t="shared" si="15"/>
        <v>291.28571428571428</v>
      </c>
      <c r="AQ19" s="29">
        <v>10</v>
      </c>
      <c r="AR19" s="75">
        <v>31.3</v>
      </c>
      <c r="AS19" s="75">
        <v>31.2</v>
      </c>
      <c r="AT19" s="75">
        <v>30.9</v>
      </c>
      <c r="AU19" s="75">
        <v>31.7</v>
      </c>
      <c r="AV19" s="75">
        <v>32.200000000000003</v>
      </c>
      <c r="AW19" s="75">
        <v>31.4</v>
      </c>
      <c r="AX19" s="75">
        <v>31.5</v>
      </c>
      <c r="AY19" s="1" t="s">
        <v>11</v>
      </c>
      <c r="BI19" s="34" t="s">
        <v>0</v>
      </c>
      <c r="BJ19" s="33">
        <f>SUM(B108)</f>
        <v>5737</v>
      </c>
      <c r="BK19" s="32">
        <f>SUM(C108:D108,F108:H108,M108)</f>
        <v>995</v>
      </c>
      <c r="BL19" s="31">
        <f>SUM(E108,I108:L108,N108)</f>
        <v>65</v>
      </c>
      <c r="BM19" s="54">
        <f>SUM(BJ19:BL19)</f>
        <v>6797</v>
      </c>
    </row>
    <row r="20" spans="1:65" x14ac:dyDescent="0.25">
      <c r="A20" s="14">
        <v>11</v>
      </c>
      <c r="B20" s="13">
        <v>209</v>
      </c>
      <c r="C20" s="13">
        <v>58</v>
      </c>
      <c r="D20" s="13">
        <v>2</v>
      </c>
      <c r="E20" s="13">
        <v>1</v>
      </c>
      <c r="F20" s="13">
        <v>2</v>
      </c>
      <c r="G20" s="13">
        <v>0</v>
      </c>
      <c r="H20" s="13">
        <v>0</v>
      </c>
      <c r="I20" s="13">
        <v>0</v>
      </c>
      <c r="J20" s="13">
        <v>2</v>
      </c>
      <c r="K20" s="13">
        <v>0</v>
      </c>
      <c r="L20" s="13">
        <v>1</v>
      </c>
      <c r="M20" s="13">
        <v>4</v>
      </c>
      <c r="N20" s="13">
        <v>0</v>
      </c>
      <c r="O20" s="12">
        <f t="shared" si="6"/>
        <v>279</v>
      </c>
      <c r="Q20" s="14">
        <v>11</v>
      </c>
      <c r="R20" s="13">
        <v>0</v>
      </c>
      <c r="S20" s="13">
        <v>0</v>
      </c>
      <c r="T20" s="13">
        <v>1</v>
      </c>
      <c r="U20" s="13">
        <v>26</v>
      </c>
      <c r="V20" s="13">
        <v>106</v>
      </c>
      <c r="W20" s="13">
        <v>105</v>
      </c>
      <c r="X20" s="13">
        <v>34</v>
      </c>
      <c r="Y20" s="13">
        <v>6</v>
      </c>
      <c r="Z20" s="13">
        <v>1</v>
      </c>
      <c r="AA20" s="13">
        <v>0</v>
      </c>
      <c r="AB20" s="13">
        <v>0</v>
      </c>
      <c r="AC20" s="13">
        <v>0</v>
      </c>
      <c r="AD20" s="12">
        <f t="shared" si="7"/>
        <v>279</v>
      </c>
      <c r="AF20" s="14">
        <v>11</v>
      </c>
      <c r="AG20" s="79">
        <f t="shared" si="8"/>
        <v>279</v>
      </c>
      <c r="AH20" s="78">
        <f t="shared" si="9"/>
        <v>295</v>
      </c>
      <c r="AI20" s="78">
        <f t="shared" si="10"/>
        <v>305</v>
      </c>
      <c r="AJ20" s="77">
        <f t="shared" si="11"/>
        <v>274</v>
      </c>
      <c r="AK20" s="77">
        <f t="shared" si="12"/>
        <v>255</v>
      </c>
      <c r="AL20" s="77">
        <f t="shared" si="13"/>
        <v>314</v>
      </c>
      <c r="AM20" s="77">
        <f t="shared" si="14"/>
        <v>267</v>
      </c>
      <c r="AN20" s="76">
        <f>($AL$20+$AM$20+$AG$20+$AH$20+$AI$20)/5</f>
        <v>292</v>
      </c>
      <c r="AO20" s="76">
        <f t="shared" si="15"/>
        <v>284.14285714285717</v>
      </c>
      <c r="AQ20" s="29">
        <v>11</v>
      </c>
      <c r="AR20" s="75">
        <v>31</v>
      </c>
      <c r="AS20" s="75">
        <v>31.1</v>
      </c>
      <c r="AT20" s="75">
        <v>30.8</v>
      </c>
      <c r="AU20" s="75">
        <v>31.6</v>
      </c>
      <c r="AV20" s="75">
        <v>31.7</v>
      </c>
      <c r="AW20" s="75">
        <v>31.2</v>
      </c>
      <c r="AX20" s="75">
        <v>31.9</v>
      </c>
      <c r="AY20" s="1" t="s">
        <v>11</v>
      </c>
      <c r="BI20" s="68">
        <f>BI15+1</f>
        <v>44379</v>
      </c>
      <c r="BJ20" s="50"/>
      <c r="BK20" s="49"/>
      <c r="BL20" s="48"/>
      <c r="BM20" s="47"/>
    </row>
    <row r="21" spans="1:65" x14ac:dyDescent="0.25">
      <c r="A21" s="14">
        <v>12</v>
      </c>
      <c r="B21" s="13">
        <v>261</v>
      </c>
      <c r="C21" s="13">
        <v>60</v>
      </c>
      <c r="D21" s="13">
        <v>2</v>
      </c>
      <c r="E21" s="13">
        <v>2</v>
      </c>
      <c r="F21" s="13">
        <v>1</v>
      </c>
      <c r="G21" s="13">
        <v>0</v>
      </c>
      <c r="H21" s="13">
        <v>0</v>
      </c>
      <c r="I21" s="13">
        <v>1</v>
      </c>
      <c r="J21" s="13">
        <v>2</v>
      </c>
      <c r="K21" s="13">
        <v>0</v>
      </c>
      <c r="L21" s="13">
        <v>2</v>
      </c>
      <c r="M21" s="13">
        <v>1</v>
      </c>
      <c r="N21" s="13">
        <v>0</v>
      </c>
      <c r="O21" s="12">
        <f t="shared" si="6"/>
        <v>332</v>
      </c>
      <c r="Q21" s="14">
        <v>12</v>
      </c>
      <c r="R21" s="13">
        <v>0</v>
      </c>
      <c r="S21" s="13">
        <v>0</v>
      </c>
      <c r="T21" s="13">
        <v>6</v>
      </c>
      <c r="U21" s="13">
        <v>16</v>
      </c>
      <c r="V21" s="13">
        <v>129</v>
      </c>
      <c r="W21" s="13">
        <v>141</v>
      </c>
      <c r="X21" s="13">
        <v>34</v>
      </c>
      <c r="Y21" s="13">
        <v>6</v>
      </c>
      <c r="Z21" s="13">
        <v>0</v>
      </c>
      <c r="AA21" s="13">
        <v>0</v>
      </c>
      <c r="AB21" s="13">
        <v>0</v>
      </c>
      <c r="AC21" s="13">
        <v>0</v>
      </c>
      <c r="AD21" s="12">
        <f t="shared" si="7"/>
        <v>332</v>
      </c>
      <c r="AF21" s="14">
        <v>12</v>
      </c>
      <c r="AG21" s="79">
        <f t="shared" si="8"/>
        <v>332</v>
      </c>
      <c r="AH21" s="78">
        <f t="shared" si="9"/>
        <v>382</v>
      </c>
      <c r="AI21" s="78">
        <f t="shared" si="10"/>
        <v>371</v>
      </c>
      <c r="AJ21" s="77">
        <f t="shared" si="11"/>
        <v>390</v>
      </c>
      <c r="AK21" s="77">
        <f t="shared" si="12"/>
        <v>328</v>
      </c>
      <c r="AL21" s="77">
        <f t="shared" si="13"/>
        <v>327</v>
      </c>
      <c r="AM21" s="77">
        <f t="shared" si="14"/>
        <v>321</v>
      </c>
      <c r="AN21" s="76">
        <f>($AL$21+$AM$21+$AG$21+$AH$21+$AI$21)/5</f>
        <v>346.6</v>
      </c>
      <c r="AO21" s="76">
        <f t="shared" si="15"/>
        <v>350.14285714285717</v>
      </c>
      <c r="AQ21" s="29">
        <v>12</v>
      </c>
      <c r="AR21" s="75">
        <v>31</v>
      </c>
      <c r="AS21" s="75">
        <v>30.9</v>
      </c>
      <c r="AT21" s="75">
        <v>31.3</v>
      </c>
      <c r="AU21" s="75">
        <v>32.1</v>
      </c>
      <c r="AV21" s="75">
        <v>30.6</v>
      </c>
      <c r="AW21" s="75">
        <v>31.2</v>
      </c>
      <c r="AX21" s="75">
        <v>30.3</v>
      </c>
      <c r="AY21" s="1" t="s">
        <v>11</v>
      </c>
      <c r="BI21" s="46" t="s">
        <v>3</v>
      </c>
      <c r="BJ21" s="45">
        <f>SUM(B175)</f>
        <v>4659</v>
      </c>
      <c r="BK21" s="44">
        <f>SUM(C175:D175,F175:H175,M175)</f>
        <v>887</v>
      </c>
      <c r="BL21" s="43">
        <f>SUM(E175,I175:L175,N175)</f>
        <v>65</v>
      </c>
      <c r="BM21" s="54">
        <f>SUM(BJ21:BL21)</f>
        <v>5611</v>
      </c>
    </row>
    <row r="22" spans="1:65" x14ac:dyDescent="0.25">
      <c r="A22" s="14">
        <v>13</v>
      </c>
      <c r="B22" s="13">
        <v>304</v>
      </c>
      <c r="C22" s="13">
        <v>51</v>
      </c>
      <c r="D22" s="13">
        <v>0</v>
      </c>
      <c r="E22" s="13">
        <v>1</v>
      </c>
      <c r="F22" s="13">
        <v>3</v>
      </c>
      <c r="G22" s="13">
        <v>0</v>
      </c>
      <c r="H22" s="13">
        <v>0</v>
      </c>
      <c r="I22" s="13">
        <v>0</v>
      </c>
      <c r="J22" s="13">
        <v>4</v>
      </c>
      <c r="K22" s="13">
        <v>0</v>
      </c>
      <c r="L22" s="13">
        <v>2</v>
      </c>
      <c r="M22" s="13">
        <v>1</v>
      </c>
      <c r="N22" s="13">
        <v>0</v>
      </c>
      <c r="O22" s="12">
        <f t="shared" si="6"/>
        <v>366</v>
      </c>
      <c r="Q22" s="14">
        <v>13</v>
      </c>
      <c r="R22" s="13">
        <v>0</v>
      </c>
      <c r="S22" s="13">
        <v>0</v>
      </c>
      <c r="T22" s="13">
        <v>1</v>
      </c>
      <c r="U22" s="13">
        <v>35</v>
      </c>
      <c r="V22" s="13">
        <v>121</v>
      </c>
      <c r="W22" s="13">
        <v>145</v>
      </c>
      <c r="X22" s="13">
        <v>50</v>
      </c>
      <c r="Y22" s="13">
        <v>12</v>
      </c>
      <c r="Z22" s="13">
        <v>2</v>
      </c>
      <c r="AA22" s="13">
        <v>0</v>
      </c>
      <c r="AB22" s="13">
        <v>0</v>
      </c>
      <c r="AC22" s="13">
        <v>0</v>
      </c>
      <c r="AD22" s="12">
        <f t="shared" si="7"/>
        <v>366</v>
      </c>
      <c r="AF22" s="14">
        <v>13</v>
      </c>
      <c r="AG22" s="79">
        <f t="shared" si="8"/>
        <v>366</v>
      </c>
      <c r="AH22" s="78">
        <f t="shared" si="9"/>
        <v>346</v>
      </c>
      <c r="AI22" s="78">
        <f t="shared" si="10"/>
        <v>428</v>
      </c>
      <c r="AJ22" s="77">
        <f t="shared" si="11"/>
        <v>430</v>
      </c>
      <c r="AK22" s="77">
        <f t="shared" si="12"/>
        <v>412</v>
      </c>
      <c r="AL22" s="77">
        <f t="shared" si="13"/>
        <v>316</v>
      </c>
      <c r="AM22" s="77">
        <f t="shared" si="14"/>
        <v>328</v>
      </c>
      <c r="AN22" s="76">
        <f>($AL$22+$AM$22+$AG$22+$AH$22+$AI$22)/5</f>
        <v>356.8</v>
      </c>
      <c r="AO22" s="76">
        <f t="shared" si="15"/>
        <v>375.14285714285717</v>
      </c>
      <c r="AQ22" s="29">
        <v>13</v>
      </c>
      <c r="AR22" s="75">
        <v>31.4</v>
      </c>
      <c r="AS22" s="75">
        <v>31.9</v>
      </c>
      <c r="AT22" s="75">
        <v>31.8</v>
      </c>
      <c r="AU22" s="75">
        <v>32.4</v>
      </c>
      <c r="AV22" s="75">
        <v>31.3</v>
      </c>
      <c r="AW22" s="75">
        <v>31.3</v>
      </c>
      <c r="AX22" s="75">
        <v>31.1</v>
      </c>
      <c r="AY22" s="1" t="s">
        <v>11</v>
      </c>
      <c r="BI22" s="42" t="s">
        <v>2</v>
      </c>
      <c r="BJ22" s="62">
        <f>SUM(B176)</f>
        <v>5440</v>
      </c>
      <c r="BK22" s="61">
        <f>SUM(C176:D176,F176:H176,M176)</f>
        <v>978</v>
      </c>
      <c r="BL22" s="60">
        <f>SUM(E176,I176:L176,N176)</f>
        <v>74</v>
      </c>
      <c r="BM22" s="54">
        <f>SUM(BJ22:BL22)</f>
        <v>6492</v>
      </c>
    </row>
    <row r="23" spans="1:65" x14ac:dyDescent="0.25">
      <c r="A23" s="14">
        <v>14</v>
      </c>
      <c r="B23" s="13">
        <v>318</v>
      </c>
      <c r="C23" s="13">
        <v>61</v>
      </c>
      <c r="D23" s="13">
        <v>2</v>
      </c>
      <c r="E23" s="13">
        <v>2</v>
      </c>
      <c r="F23" s="13">
        <v>2</v>
      </c>
      <c r="G23" s="13">
        <v>0</v>
      </c>
      <c r="H23" s="13">
        <v>0</v>
      </c>
      <c r="I23" s="13">
        <v>1</v>
      </c>
      <c r="J23" s="13">
        <v>2</v>
      </c>
      <c r="K23" s="13">
        <v>0</v>
      </c>
      <c r="L23" s="13">
        <v>3</v>
      </c>
      <c r="M23" s="13">
        <v>1</v>
      </c>
      <c r="N23" s="13">
        <v>0</v>
      </c>
      <c r="O23" s="12">
        <f t="shared" si="6"/>
        <v>392</v>
      </c>
      <c r="Q23" s="14">
        <v>14</v>
      </c>
      <c r="R23" s="13">
        <v>0</v>
      </c>
      <c r="S23" s="13">
        <v>0</v>
      </c>
      <c r="T23" s="13">
        <v>2</v>
      </c>
      <c r="U23" s="13">
        <v>23</v>
      </c>
      <c r="V23" s="13">
        <v>150</v>
      </c>
      <c r="W23" s="13">
        <v>167</v>
      </c>
      <c r="X23" s="13">
        <v>45</v>
      </c>
      <c r="Y23" s="13">
        <v>2</v>
      </c>
      <c r="Z23" s="13">
        <v>3</v>
      </c>
      <c r="AA23" s="13">
        <v>0</v>
      </c>
      <c r="AB23" s="13">
        <v>0</v>
      </c>
      <c r="AC23" s="13">
        <v>0</v>
      </c>
      <c r="AD23" s="12">
        <f t="shared" si="7"/>
        <v>392</v>
      </c>
      <c r="AF23" s="14">
        <v>14</v>
      </c>
      <c r="AG23" s="79">
        <f t="shared" si="8"/>
        <v>392</v>
      </c>
      <c r="AH23" s="78">
        <f t="shared" si="9"/>
        <v>393</v>
      </c>
      <c r="AI23" s="78">
        <f t="shared" si="10"/>
        <v>447</v>
      </c>
      <c r="AJ23" s="77">
        <f t="shared" si="11"/>
        <v>379</v>
      </c>
      <c r="AK23" s="77">
        <f t="shared" si="12"/>
        <v>390</v>
      </c>
      <c r="AL23" s="77">
        <f t="shared" si="13"/>
        <v>337</v>
      </c>
      <c r="AM23" s="77">
        <f t="shared" si="14"/>
        <v>322</v>
      </c>
      <c r="AN23" s="76">
        <f>($AL$23+$AM$23+$AG$23+$AH$23+$AI$23)/5</f>
        <v>378.2</v>
      </c>
      <c r="AO23" s="76">
        <f t="shared" si="15"/>
        <v>380</v>
      </c>
      <c r="AQ23" s="29">
        <v>14</v>
      </c>
      <c r="AR23" s="75">
        <v>31.2</v>
      </c>
      <c r="AS23" s="75">
        <v>31.1</v>
      </c>
      <c r="AT23" s="75">
        <v>32.299999999999997</v>
      </c>
      <c r="AU23" s="75">
        <v>32</v>
      </c>
      <c r="AV23" s="75">
        <v>32.1</v>
      </c>
      <c r="AW23" s="75">
        <v>31.8</v>
      </c>
      <c r="AX23" s="75">
        <v>32.1</v>
      </c>
      <c r="AY23" s="1" t="s">
        <v>11</v>
      </c>
      <c r="BI23" s="38" t="s">
        <v>1</v>
      </c>
      <c r="BJ23" s="58">
        <f>SUM(B177)</f>
        <v>5590</v>
      </c>
      <c r="BK23" s="57">
        <f>SUM(C177:D177,F177:H177,M177)</f>
        <v>989</v>
      </c>
      <c r="BL23" s="56">
        <f>SUM(E177,I177:L177,N177)</f>
        <v>77</v>
      </c>
      <c r="BM23" s="54">
        <f>SUM(BJ23:BL23)</f>
        <v>6656</v>
      </c>
    </row>
    <row r="24" spans="1:65" x14ac:dyDescent="0.25">
      <c r="A24" s="14">
        <v>15</v>
      </c>
      <c r="B24" s="13">
        <v>395</v>
      </c>
      <c r="C24" s="13">
        <v>60</v>
      </c>
      <c r="D24" s="13">
        <v>1</v>
      </c>
      <c r="E24" s="13">
        <v>2</v>
      </c>
      <c r="F24" s="13">
        <v>1</v>
      </c>
      <c r="G24" s="13">
        <v>0</v>
      </c>
      <c r="H24" s="13">
        <v>2</v>
      </c>
      <c r="I24" s="13">
        <v>0</v>
      </c>
      <c r="J24" s="13">
        <v>3</v>
      </c>
      <c r="K24" s="13">
        <v>0</v>
      </c>
      <c r="L24" s="13">
        <v>1</v>
      </c>
      <c r="M24" s="13">
        <v>6</v>
      </c>
      <c r="N24" s="13">
        <v>0</v>
      </c>
      <c r="O24" s="12">
        <f t="shared" si="6"/>
        <v>471</v>
      </c>
      <c r="Q24" s="14">
        <v>15</v>
      </c>
      <c r="R24" s="13">
        <v>0</v>
      </c>
      <c r="S24" s="13">
        <v>0</v>
      </c>
      <c r="T24" s="13">
        <v>5</v>
      </c>
      <c r="U24" s="13">
        <v>38</v>
      </c>
      <c r="V24" s="13">
        <v>194</v>
      </c>
      <c r="W24" s="13">
        <v>166</v>
      </c>
      <c r="X24" s="13">
        <v>59</v>
      </c>
      <c r="Y24" s="13">
        <v>8</v>
      </c>
      <c r="Z24" s="13">
        <v>1</v>
      </c>
      <c r="AA24" s="13">
        <v>0</v>
      </c>
      <c r="AB24" s="13">
        <v>0</v>
      </c>
      <c r="AC24" s="13">
        <v>0</v>
      </c>
      <c r="AD24" s="12">
        <f t="shared" si="7"/>
        <v>471</v>
      </c>
      <c r="AF24" s="14">
        <v>15</v>
      </c>
      <c r="AG24" s="79">
        <f t="shared" si="8"/>
        <v>471</v>
      </c>
      <c r="AH24" s="78">
        <f t="shared" si="9"/>
        <v>467</v>
      </c>
      <c r="AI24" s="78">
        <f t="shared" si="10"/>
        <v>463</v>
      </c>
      <c r="AJ24" s="77">
        <f t="shared" si="11"/>
        <v>396</v>
      </c>
      <c r="AK24" s="77">
        <f t="shared" si="12"/>
        <v>427</v>
      </c>
      <c r="AL24" s="77">
        <f t="shared" si="13"/>
        <v>401</v>
      </c>
      <c r="AM24" s="77">
        <f t="shared" si="14"/>
        <v>408</v>
      </c>
      <c r="AN24" s="76">
        <f>($AL$24+$AM$24+$AG$24+$AH$24+$AI$24)/5</f>
        <v>442</v>
      </c>
      <c r="AO24" s="76">
        <f t="shared" si="15"/>
        <v>433.28571428571428</v>
      </c>
      <c r="AQ24" s="29">
        <v>15</v>
      </c>
      <c r="AR24" s="75">
        <v>30.8</v>
      </c>
      <c r="AS24" s="75">
        <v>31.2</v>
      </c>
      <c r="AT24" s="75">
        <v>31.4</v>
      </c>
      <c r="AU24" s="75">
        <v>32.299999999999997</v>
      </c>
      <c r="AV24" s="75">
        <v>31.6</v>
      </c>
      <c r="AW24" s="75">
        <v>31.1</v>
      </c>
      <c r="AX24" s="75">
        <v>31.2</v>
      </c>
      <c r="AY24" s="1" t="s">
        <v>11</v>
      </c>
      <c r="BI24" s="34" t="s">
        <v>0</v>
      </c>
      <c r="BJ24" s="33">
        <f>SUM(B178)</f>
        <v>5726</v>
      </c>
      <c r="BK24" s="32">
        <f>SUM(C178:D178,F178:H178,M178)</f>
        <v>1018</v>
      </c>
      <c r="BL24" s="31">
        <f>SUM(E178,I178:L178,N178)</f>
        <v>83</v>
      </c>
      <c r="BM24" s="54">
        <f>SUM(BJ24:BL24)</f>
        <v>6827</v>
      </c>
    </row>
    <row r="25" spans="1:65" x14ac:dyDescent="0.25">
      <c r="A25" s="14">
        <v>16</v>
      </c>
      <c r="B25" s="13">
        <v>454</v>
      </c>
      <c r="C25" s="13">
        <v>68</v>
      </c>
      <c r="D25" s="13">
        <v>0</v>
      </c>
      <c r="E25" s="13">
        <v>1</v>
      </c>
      <c r="F25" s="13">
        <v>0</v>
      </c>
      <c r="G25" s="13">
        <v>0</v>
      </c>
      <c r="H25" s="13">
        <v>0</v>
      </c>
      <c r="I25" s="13">
        <v>1</v>
      </c>
      <c r="J25" s="13">
        <v>5</v>
      </c>
      <c r="K25" s="13">
        <v>0</v>
      </c>
      <c r="L25" s="13">
        <v>0</v>
      </c>
      <c r="M25" s="13">
        <v>7</v>
      </c>
      <c r="N25" s="13">
        <v>0</v>
      </c>
      <c r="O25" s="12">
        <f t="shared" si="6"/>
        <v>536</v>
      </c>
      <c r="Q25" s="14">
        <v>16</v>
      </c>
      <c r="R25" s="13">
        <v>0</v>
      </c>
      <c r="S25" s="13">
        <v>1</v>
      </c>
      <c r="T25" s="13">
        <v>1</v>
      </c>
      <c r="U25" s="13">
        <v>41</v>
      </c>
      <c r="V25" s="13">
        <v>238</v>
      </c>
      <c r="W25" s="13">
        <v>191</v>
      </c>
      <c r="X25" s="13">
        <v>56</v>
      </c>
      <c r="Y25" s="13">
        <v>7</v>
      </c>
      <c r="Z25" s="13">
        <v>1</v>
      </c>
      <c r="AA25" s="13">
        <v>0</v>
      </c>
      <c r="AB25" s="13">
        <v>0</v>
      </c>
      <c r="AC25" s="13">
        <v>0</v>
      </c>
      <c r="AD25" s="12">
        <f t="shared" si="7"/>
        <v>536</v>
      </c>
      <c r="AF25" s="14">
        <v>16</v>
      </c>
      <c r="AG25" s="79">
        <f t="shared" si="8"/>
        <v>536</v>
      </c>
      <c r="AH25" s="78">
        <f t="shared" si="9"/>
        <v>539</v>
      </c>
      <c r="AI25" s="78">
        <f t="shared" si="10"/>
        <v>577</v>
      </c>
      <c r="AJ25" s="77">
        <f t="shared" si="11"/>
        <v>403</v>
      </c>
      <c r="AK25" s="77">
        <f t="shared" si="12"/>
        <v>397</v>
      </c>
      <c r="AL25" s="77">
        <f t="shared" si="13"/>
        <v>514</v>
      </c>
      <c r="AM25" s="77">
        <f t="shared" si="14"/>
        <v>452</v>
      </c>
      <c r="AN25" s="76">
        <f>($AL$25+$AM$25+$AG$25+$AH$25+$AI$25)/5</f>
        <v>523.6</v>
      </c>
      <c r="AO25" s="76">
        <f t="shared" si="15"/>
        <v>488.28571428571428</v>
      </c>
      <c r="AQ25" s="29">
        <v>16</v>
      </c>
      <c r="AR25" s="75">
        <v>30.6</v>
      </c>
      <c r="AS25" s="75">
        <v>31.5</v>
      </c>
      <c r="AT25" s="75">
        <v>31.8</v>
      </c>
      <c r="AU25" s="75">
        <v>32.4</v>
      </c>
      <c r="AV25" s="75">
        <v>32.200000000000003</v>
      </c>
      <c r="AW25" s="75">
        <v>31.2</v>
      </c>
      <c r="AX25" s="75">
        <v>32.1</v>
      </c>
      <c r="AY25" s="1" t="s">
        <v>11</v>
      </c>
      <c r="BI25" s="68">
        <f>BI20+1</f>
        <v>44380</v>
      </c>
      <c r="BJ25" s="50"/>
      <c r="BK25" s="49"/>
      <c r="BL25" s="48"/>
      <c r="BM25" s="47"/>
    </row>
    <row r="26" spans="1:65" x14ac:dyDescent="0.25">
      <c r="A26" s="14">
        <v>17</v>
      </c>
      <c r="B26" s="13">
        <v>519</v>
      </c>
      <c r="C26" s="13">
        <v>82</v>
      </c>
      <c r="D26" s="13">
        <v>0</v>
      </c>
      <c r="E26" s="13">
        <v>1</v>
      </c>
      <c r="F26" s="13">
        <v>1</v>
      </c>
      <c r="G26" s="13">
        <v>0</v>
      </c>
      <c r="H26" s="13">
        <v>0</v>
      </c>
      <c r="I26" s="13">
        <v>0</v>
      </c>
      <c r="J26" s="13">
        <v>3</v>
      </c>
      <c r="K26" s="13">
        <v>0</v>
      </c>
      <c r="L26" s="13">
        <v>2</v>
      </c>
      <c r="M26" s="13">
        <v>3</v>
      </c>
      <c r="N26" s="13">
        <v>0</v>
      </c>
      <c r="O26" s="12">
        <f t="shared" si="6"/>
        <v>611</v>
      </c>
      <c r="Q26" s="14">
        <v>17</v>
      </c>
      <c r="R26" s="13">
        <v>2</v>
      </c>
      <c r="S26" s="13">
        <v>1</v>
      </c>
      <c r="T26" s="13">
        <v>1</v>
      </c>
      <c r="U26" s="13">
        <v>20</v>
      </c>
      <c r="V26" s="13">
        <v>160</v>
      </c>
      <c r="W26" s="13">
        <v>328</v>
      </c>
      <c r="X26" s="13">
        <v>77</v>
      </c>
      <c r="Y26" s="13">
        <v>20</v>
      </c>
      <c r="Z26" s="13">
        <v>2</v>
      </c>
      <c r="AA26" s="13">
        <v>0</v>
      </c>
      <c r="AB26" s="13">
        <v>0</v>
      </c>
      <c r="AC26" s="13">
        <v>0</v>
      </c>
      <c r="AD26" s="12">
        <f t="shared" si="7"/>
        <v>611</v>
      </c>
      <c r="AF26" s="14">
        <v>17</v>
      </c>
      <c r="AG26" s="79">
        <f t="shared" si="8"/>
        <v>611</v>
      </c>
      <c r="AH26" s="78">
        <f t="shared" si="9"/>
        <v>611</v>
      </c>
      <c r="AI26" s="78">
        <f t="shared" si="10"/>
        <v>663</v>
      </c>
      <c r="AJ26" s="77">
        <f t="shared" si="11"/>
        <v>371</v>
      </c>
      <c r="AK26" s="77">
        <f t="shared" si="12"/>
        <v>408</v>
      </c>
      <c r="AL26" s="77">
        <f t="shared" si="13"/>
        <v>566</v>
      </c>
      <c r="AM26" s="77">
        <f t="shared" si="14"/>
        <v>585</v>
      </c>
      <c r="AN26" s="76">
        <f>($AL$26+$AM$26+$AG$26+$AH$26+$AI$26)/5</f>
        <v>607.20000000000005</v>
      </c>
      <c r="AO26" s="76">
        <f t="shared" si="15"/>
        <v>545</v>
      </c>
      <c r="AQ26" s="29">
        <v>17</v>
      </c>
      <c r="AR26" s="75">
        <v>32.200000000000003</v>
      </c>
      <c r="AS26" s="75">
        <v>32.1</v>
      </c>
      <c r="AT26" s="75">
        <v>32</v>
      </c>
      <c r="AU26" s="75">
        <v>32.5</v>
      </c>
      <c r="AV26" s="75">
        <v>31.5</v>
      </c>
      <c r="AW26" s="75">
        <v>32.299999999999997</v>
      </c>
      <c r="AX26" s="75">
        <v>32.6</v>
      </c>
      <c r="AY26" s="1" t="s">
        <v>11</v>
      </c>
      <c r="BI26" s="46" t="s">
        <v>3</v>
      </c>
      <c r="BJ26" s="45">
        <f>SUM(B245)</f>
        <v>3547</v>
      </c>
      <c r="BK26" s="44">
        <f>SUM(C245:D245,F245:H245,M245)</f>
        <v>339</v>
      </c>
      <c r="BL26" s="43">
        <f>SUM(E245,I245:L245,N245)</f>
        <v>5</v>
      </c>
      <c r="BM26" s="54">
        <f>SUM(BJ26:BL26)</f>
        <v>3891</v>
      </c>
    </row>
    <row r="27" spans="1:65" x14ac:dyDescent="0.25">
      <c r="A27" s="14">
        <v>18</v>
      </c>
      <c r="B27" s="13">
        <v>598</v>
      </c>
      <c r="C27" s="13">
        <v>67</v>
      </c>
      <c r="D27" s="13">
        <v>0</v>
      </c>
      <c r="E27" s="13">
        <v>0</v>
      </c>
      <c r="F27" s="13">
        <v>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1</v>
      </c>
      <c r="N27" s="13">
        <v>0</v>
      </c>
      <c r="O27" s="12">
        <f t="shared" si="6"/>
        <v>667</v>
      </c>
      <c r="Q27" s="14">
        <v>18</v>
      </c>
      <c r="R27" s="13">
        <v>1</v>
      </c>
      <c r="S27" s="13">
        <v>11</v>
      </c>
      <c r="T27" s="13">
        <v>6</v>
      </c>
      <c r="U27" s="13">
        <v>40</v>
      </c>
      <c r="V27" s="13">
        <v>150</v>
      </c>
      <c r="W27" s="13">
        <v>325</v>
      </c>
      <c r="X27" s="13">
        <v>118</v>
      </c>
      <c r="Y27" s="13">
        <v>15</v>
      </c>
      <c r="Z27" s="13">
        <v>1</v>
      </c>
      <c r="AA27" s="13">
        <v>0</v>
      </c>
      <c r="AB27" s="13">
        <v>0</v>
      </c>
      <c r="AC27" s="13">
        <v>0</v>
      </c>
      <c r="AD27" s="12">
        <f t="shared" si="7"/>
        <v>667</v>
      </c>
      <c r="AF27" s="14">
        <v>18</v>
      </c>
      <c r="AG27" s="79">
        <f t="shared" si="8"/>
        <v>667</v>
      </c>
      <c r="AH27" s="78">
        <f t="shared" si="9"/>
        <v>646</v>
      </c>
      <c r="AI27" s="78">
        <f t="shared" si="10"/>
        <v>694</v>
      </c>
      <c r="AJ27" s="77">
        <f t="shared" si="11"/>
        <v>372</v>
      </c>
      <c r="AK27" s="77">
        <f t="shared" si="12"/>
        <v>410</v>
      </c>
      <c r="AL27" s="77">
        <f t="shared" si="13"/>
        <v>593</v>
      </c>
      <c r="AM27" s="77">
        <f t="shared" si="14"/>
        <v>583</v>
      </c>
      <c r="AN27" s="76">
        <f>($AL$27+$AM$27+$AG$27+$AH$27+$AI$27)/5</f>
        <v>636.6</v>
      </c>
      <c r="AO27" s="76">
        <f t="shared" si="15"/>
        <v>566.42857142857144</v>
      </c>
      <c r="AQ27" s="29">
        <v>18</v>
      </c>
      <c r="AR27" s="75">
        <v>31.9</v>
      </c>
      <c r="AS27" s="75">
        <v>32.700000000000003</v>
      </c>
      <c r="AT27" s="75">
        <v>31.9</v>
      </c>
      <c r="AU27" s="75">
        <v>32.4</v>
      </c>
      <c r="AV27" s="75">
        <v>33.4</v>
      </c>
      <c r="AW27" s="75">
        <v>33</v>
      </c>
      <c r="AX27" s="75">
        <v>32.1</v>
      </c>
      <c r="AY27" s="1" t="s">
        <v>11</v>
      </c>
      <c r="BI27" s="42" t="s">
        <v>2</v>
      </c>
      <c r="BJ27" s="62">
        <f>SUM(B246)</f>
        <v>4000</v>
      </c>
      <c r="BK27" s="61">
        <f>SUM(C246:D246,F246:H246,M246)</f>
        <v>387</v>
      </c>
      <c r="BL27" s="60">
        <f>SUM(E246,I246:L246,N246)</f>
        <v>7</v>
      </c>
      <c r="BM27" s="54">
        <f>SUM(BJ27:BL27)</f>
        <v>4394</v>
      </c>
    </row>
    <row r="28" spans="1:65" x14ac:dyDescent="0.25">
      <c r="A28" s="14">
        <v>19</v>
      </c>
      <c r="B28" s="13">
        <v>388</v>
      </c>
      <c r="C28" s="13">
        <v>39</v>
      </c>
      <c r="D28" s="13">
        <v>0</v>
      </c>
      <c r="E28" s="13">
        <v>1</v>
      </c>
      <c r="F28" s="13">
        <v>1</v>
      </c>
      <c r="G28" s="13">
        <v>0</v>
      </c>
      <c r="H28" s="13">
        <v>0</v>
      </c>
      <c r="I28" s="13">
        <v>0</v>
      </c>
      <c r="J28" s="13">
        <v>1</v>
      </c>
      <c r="K28" s="13">
        <v>0</v>
      </c>
      <c r="L28" s="13">
        <v>0</v>
      </c>
      <c r="M28" s="13">
        <v>1</v>
      </c>
      <c r="N28" s="13">
        <v>0</v>
      </c>
      <c r="O28" s="12">
        <f t="shared" si="6"/>
        <v>431</v>
      </c>
      <c r="Q28" s="14">
        <v>19</v>
      </c>
      <c r="R28" s="13">
        <v>0</v>
      </c>
      <c r="S28" s="13">
        <v>1</v>
      </c>
      <c r="T28" s="13">
        <v>5</v>
      </c>
      <c r="U28" s="13">
        <v>18</v>
      </c>
      <c r="V28" s="13">
        <v>87</v>
      </c>
      <c r="W28" s="13">
        <v>201</v>
      </c>
      <c r="X28" s="13">
        <v>104</v>
      </c>
      <c r="Y28" s="13">
        <v>13</v>
      </c>
      <c r="Z28" s="13">
        <v>1</v>
      </c>
      <c r="AA28" s="13">
        <v>1</v>
      </c>
      <c r="AB28" s="13">
        <v>0</v>
      </c>
      <c r="AC28" s="13">
        <v>0</v>
      </c>
      <c r="AD28" s="12">
        <f t="shared" si="7"/>
        <v>431</v>
      </c>
      <c r="AF28" s="14">
        <v>19</v>
      </c>
      <c r="AG28" s="79">
        <f t="shared" si="8"/>
        <v>431</v>
      </c>
      <c r="AH28" s="78">
        <f t="shared" si="9"/>
        <v>438</v>
      </c>
      <c r="AI28" s="78">
        <f t="shared" si="10"/>
        <v>405</v>
      </c>
      <c r="AJ28" s="77">
        <f t="shared" si="11"/>
        <v>292</v>
      </c>
      <c r="AK28" s="77">
        <f t="shared" si="12"/>
        <v>263</v>
      </c>
      <c r="AL28" s="77">
        <f t="shared" si="13"/>
        <v>346</v>
      </c>
      <c r="AM28" s="77">
        <f t="shared" si="14"/>
        <v>377</v>
      </c>
      <c r="AN28" s="76">
        <f>($AL$28+$AM$28+$AG$28+$AH$28+$AI$28)/5</f>
        <v>399.4</v>
      </c>
      <c r="AO28" s="76">
        <f t="shared" si="15"/>
        <v>364.57142857142856</v>
      </c>
      <c r="AQ28" s="29">
        <v>19</v>
      </c>
      <c r="AR28" s="75">
        <v>32.9</v>
      </c>
      <c r="AS28" s="75">
        <v>33.299999999999997</v>
      </c>
      <c r="AT28" s="75">
        <v>32.9</v>
      </c>
      <c r="AU28" s="75">
        <v>33.5</v>
      </c>
      <c r="AV28" s="75">
        <v>33.299999999999997</v>
      </c>
      <c r="AW28" s="75">
        <v>33.4</v>
      </c>
      <c r="AX28" s="75">
        <v>33.200000000000003</v>
      </c>
      <c r="AY28" s="1" t="s">
        <v>11</v>
      </c>
      <c r="BI28" s="38" t="s">
        <v>1</v>
      </c>
      <c r="BJ28" s="58">
        <f>SUM(B247)</f>
        <v>4157</v>
      </c>
      <c r="BK28" s="57">
        <f>SUM(C247:D247,F247:H247,M247)</f>
        <v>402</v>
      </c>
      <c r="BL28" s="56">
        <f>SUM(E247,I247:L247,N247)</f>
        <v>7</v>
      </c>
      <c r="BM28" s="54">
        <f>SUM(BJ28:BL28)</f>
        <v>4566</v>
      </c>
    </row>
    <row r="29" spans="1:65" x14ac:dyDescent="0.25">
      <c r="A29" s="14">
        <v>20</v>
      </c>
      <c r="B29" s="13">
        <v>205</v>
      </c>
      <c r="C29" s="13">
        <v>25</v>
      </c>
      <c r="D29" s="13">
        <v>0</v>
      </c>
      <c r="E29" s="13">
        <v>1</v>
      </c>
      <c r="F29" s="13">
        <v>0</v>
      </c>
      <c r="G29" s="13">
        <v>0</v>
      </c>
      <c r="H29" s="13">
        <v>1</v>
      </c>
      <c r="I29" s="13">
        <v>0</v>
      </c>
      <c r="J29" s="13">
        <v>1</v>
      </c>
      <c r="K29" s="13">
        <v>0</v>
      </c>
      <c r="L29" s="13">
        <v>0</v>
      </c>
      <c r="M29" s="13">
        <v>0</v>
      </c>
      <c r="N29" s="13">
        <v>0</v>
      </c>
      <c r="O29" s="12">
        <f t="shared" si="6"/>
        <v>233</v>
      </c>
      <c r="Q29" s="14">
        <v>20</v>
      </c>
      <c r="R29" s="13">
        <v>0</v>
      </c>
      <c r="S29" s="13">
        <v>0</v>
      </c>
      <c r="T29" s="13">
        <v>0</v>
      </c>
      <c r="U29" s="13">
        <v>15</v>
      </c>
      <c r="V29" s="13">
        <v>59</v>
      </c>
      <c r="W29" s="13">
        <v>71</v>
      </c>
      <c r="X29" s="13">
        <v>66</v>
      </c>
      <c r="Y29" s="13">
        <v>18</v>
      </c>
      <c r="Z29" s="13">
        <v>4</v>
      </c>
      <c r="AA29" s="13">
        <v>0</v>
      </c>
      <c r="AB29" s="13">
        <v>0</v>
      </c>
      <c r="AC29" s="13">
        <v>0</v>
      </c>
      <c r="AD29" s="12">
        <f t="shared" si="7"/>
        <v>233</v>
      </c>
      <c r="AF29" s="14">
        <v>20</v>
      </c>
      <c r="AG29" s="79">
        <f t="shared" si="8"/>
        <v>233</v>
      </c>
      <c r="AH29" s="78">
        <f t="shared" si="9"/>
        <v>287</v>
      </c>
      <c r="AI29" s="78">
        <f t="shared" si="10"/>
        <v>259</v>
      </c>
      <c r="AJ29" s="77">
        <f t="shared" si="11"/>
        <v>213</v>
      </c>
      <c r="AK29" s="77">
        <f t="shared" si="12"/>
        <v>213</v>
      </c>
      <c r="AL29" s="77">
        <f t="shared" si="13"/>
        <v>239</v>
      </c>
      <c r="AM29" s="77">
        <f t="shared" si="14"/>
        <v>231</v>
      </c>
      <c r="AN29" s="76">
        <f>($AL$29+$AM$29+$AG$29+$AH$29+$AI$29)/5</f>
        <v>249.8</v>
      </c>
      <c r="AO29" s="76">
        <f t="shared" si="15"/>
        <v>239.28571428571428</v>
      </c>
      <c r="AQ29" s="29">
        <v>20</v>
      </c>
      <c r="AR29" s="75">
        <v>33.5</v>
      </c>
      <c r="AS29" s="75">
        <v>33.5</v>
      </c>
      <c r="AT29" s="75">
        <v>33.9</v>
      </c>
      <c r="AU29" s="75">
        <v>34</v>
      </c>
      <c r="AV29" s="75">
        <v>33.799999999999997</v>
      </c>
      <c r="AW29" s="75">
        <v>33.4</v>
      </c>
      <c r="AX29" s="75">
        <v>33.299999999999997</v>
      </c>
      <c r="AY29" s="1" t="s">
        <v>11</v>
      </c>
      <c r="BI29" s="34" t="s">
        <v>0</v>
      </c>
      <c r="BJ29" s="33">
        <f>SUM(B248)</f>
        <v>4303</v>
      </c>
      <c r="BK29" s="32">
        <f>SUM(C248:D248,F248:H248,M248)</f>
        <v>420</v>
      </c>
      <c r="BL29" s="31">
        <f>SUM(E248,I248:L248,N248)</f>
        <v>10</v>
      </c>
      <c r="BM29" s="54">
        <f>SUM(BJ29:BL29)</f>
        <v>4733</v>
      </c>
    </row>
    <row r="30" spans="1:65" x14ac:dyDescent="0.25">
      <c r="A30" s="14">
        <v>21</v>
      </c>
      <c r="B30" s="13">
        <v>221</v>
      </c>
      <c r="C30" s="13">
        <v>14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1</v>
      </c>
      <c r="N30" s="13">
        <v>0</v>
      </c>
      <c r="O30" s="12">
        <f t="shared" si="6"/>
        <v>236</v>
      </c>
      <c r="Q30" s="14">
        <v>21</v>
      </c>
      <c r="R30" s="13">
        <v>0</v>
      </c>
      <c r="S30" s="13">
        <v>0</v>
      </c>
      <c r="T30" s="13">
        <v>1</v>
      </c>
      <c r="U30" s="13">
        <v>12</v>
      </c>
      <c r="V30" s="13">
        <v>55</v>
      </c>
      <c r="W30" s="13">
        <v>80</v>
      </c>
      <c r="X30" s="13">
        <v>59</v>
      </c>
      <c r="Y30" s="13">
        <v>23</v>
      </c>
      <c r="Z30" s="13">
        <v>4</v>
      </c>
      <c r="AA30" s="13">
        <v>2</v>
      </c>
      <c r="AB30" s="13">
        <v>0</v>
      </c>
      <c r="AC30" s="13">
        <v>0</v>
      </c>
      <c r="AD30" s="12">
        <f t="shared" si="7"/>
        <v>236</v>
      </c>
      <c r="AF30" s="14">
        <v>21</v>
      </c>
      <c r="AG30" s="79">
        <f t="shared" si="8"/>
        <v>236</v>
      </c>
      <c r="AH30" s="78">
        <f t="shared" si="9"/>
        <v>221</v>
      </c>
      <c r="AI30" s="78">
        <f t="shared" si="10"/>
        <v>196</v>
      </c>
      <c r="AJ30" s="77">
        <f t="shared" si="11"/>
        <v>118</v>
      </c>
      <c r="AK30" s="77">
        <f t="shared" si="12"/>
        <v>172</v>
      </c>
      <c r="AL30" s="77">
        <f t="shared" si="13"/>
        <v>165</v>
      </c>
      <c r="AM30" s="77">
        <f t="shared" si="14"/>
        <v>184</v>
      </c>
      <c r="AN30" s="76">
        <f>($AL$30+$AM$30+$AG$30+$AH$30+$AI$30)/5</f>
        <v>200.4</v>
      </c>
      <c r="AO30" s="76">
        <f t="shared" si="15"/>
        <v>184.57142857142858</v>
      </c>
      <c r="AQ30" s="29">
        <v>21</v>
      </c>
      <c r="AR30" s="75">
        <v>33.9</v>
      </c>
      <c r="AS30" s="75">
        <v>33.6</v>
      </c>
      <c r="AT30" s="75">
        <v>34</v>
      </c>
      <c r="AU30" s="75">
        <v>33.5</v>
      </c>
      <c r="AV30" s="75">
        <v>33.799999999999997</v>
      </c>
      <c r="AW30" s="75">
        <v>34.4</v>
      </c>
      <c r="AX30" s="75">
        <v>33.200000000000003</v>
      </c>
      <c r="AY30" s="1" t="s">
        <v>11</v>
      </c>
      <c r="BI30" s="68">
        <f>BI25+1</f>
        <v>44381</v>
      </c>
      <c r="BJ30" s="50"/>
      <c r="BK30" s="49"/>
      <c r="BL30" s="48"/>
      <c r="BM30" s="47"/>
    </row>
    <row r="31" spans="1:65" x14ac:dyDescent="0.25">
      <c r="A31" s="14">
        <v>22</v>
      </c>
      <c r="B31" s="13">
        <v>125</v>
      </c>
      <c r="C31" s="13">
        <v>7</v>
      </c>
      <c r="D31" s="13">
        <v>1</v>
      </c>
      <c r="E31" s="13">
        <v>0</v>
      </c>
      <c r="F31" s="13">
        <v>1</v>
      </c>
      <c r="G31" s="13">
        <v>0</v>
      </c>
      <c r="H31" s="13">
        <v>0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12">
        <f t="shared" si="6"/>
        <v>135</v>
      </c>
      <c r="Q31" s="14">
        <v>22</v>
      </c>
      <c r="R31" s="13">
        <v>0</v>
      </c>
      <c r="S31" s="13">
        <v>0</v>
      </c>
      <c r="T31" s="13">
        <v>0</v>
      </c>
      <c r="U31" s="13">
        <v>5</v>
      </c>
      <c r="V31" s="13">
        <v>31</v>
      </c>
      <c r="W31" s="13">
        <v>49</v>
      </c>
      <c r="X31" s="13">
        <v>35</v>
      </c>
      <c r="Y31" s="13">
        <v>14</v>
      </c>
      <c r="Z31" s="13">
        <v>1</v>
      </c>
      <c r="AA31" s="13">
        <v>0</v>
      </c>
      <c r="AB31" s="13">
        <v>0</v>
      </c>
      <c r="AC31" s="13">
        <v>0</v>
      </c>
      <c r="AD31" s="12">
        <f t="shared" si="7"/>
        <v>135</v>
      </c>
      <c r="AF31" s="14">
        <v>22</v>
      </c>
      <c r="AG31" s="79">
        <f t="shared" si="8"/>
        <v>135</v>
      </c>
      <c r="AH31" s="78">
        <f t="shared" si="9"/>
        <v>164</v>
      </c>
      <c r="AI31" s="78">
        <f t="shared" si="10"/>
        <v>154</v>
      </c>
      <c r="AJ31" s="77">
        <f t="shared" si="11"/>
        <v>88</v>
      </c>
      <c r="AK31" s="77">
        <f t="shared" si="12"/>
        <v>107</v>
      </c>
      <c r="AL31" s="77">
        <f t="shared" si="13"/>
        <v>124</v>
      </c>
      <c r="AM31" s="77">
        <f t="shared" si="14"/>
        <v>93</v>
      </c>
      <c r="AN31" s="76">
        <f>($AL$31+$AM$31+$AG$31+$AH$31+$AI$31)/5</f>
        <v>134</v>
      </c>
      <c r="AO31" s="76">
        <f t="shared" si="15"/>
        <v>123.57142857142857</v>
      </c>
      <c r="AQ31" s="29">
        <v>22</v>
      </c>
      <c r="AR31" s="75">
        <v>33.9</v>
      </c>
      <c r="AS31" s="75">
        <v>34.6</v>
      </c>
      <c r="AT31" s="75">
        <v>33.6</v>
      </c>
      <c r="AU31" s="75">
        <v>33.200000000000003</v>
      </c>
      <c r="AV31" s="75">
        <v>33.9</v>
      </c>
      <c r="AW31" s="75">
        <v>33.299999999999997</v>
      </c>
      <c r="AX31" s="75">
        <v>34.5</v>
      </c>
      <c r="AY31" s="1" t="s">
        <v>11</v>
      </c>
      <c r="BI31" s="46" t="s">
        <v>3</v>
      </c>
      <c r="BJ31" s="45">
        <f>SUM(B315)</f>
        <v>3372</v>
      </c>
      <c r="BK31" s="44">
        <f>SUM(C315:D315,F315:H315,M315)</f>
        <v>274</v>
      </c>
      <c r="BL31" s="43">
        <f>SUM(E315,I315:L315,N315)</f>
        <v>7</v>
      </c>
      <c r="BM31" s="54">
        <f>SUM(BJ31:BL31)</f>
        <v>3653</v>
      </c>
    </row>
    <row r="32" spans="1:65" x14ac:dyDescent="0.25">
      <c r="A32" s="14">
        <v>23</v>
      </c>
      <c r="B32" s="13">
        <v>69</v>
      </c>
      <c r="C32" s="13">
        <v>7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0</v>
      </c>
      <c r="O32" s="12">
        <f t="shared" si="6"/>
        <v>77</v>
      </c>
      <c r="Q32" s="14">
        <v>23</v>
      </c>
      <c r="R32" s="13">
        <v>0</v>
      </c>
      <c r="S32" s="13">
        <v>0</v>
      </c>
      <c r="T32" s="13">
        <v>0</v>
      </c>
      <c r="U32" s="13">
        <v>5</v>
      </c>
      <c r="V32" s="13">
        <v>19</v>
      </c>
      <c r="W32" s="13">
        <v>24</v>
      </c>
      <c r="X32" s="13">
        <v>13</v>
      </c>
      <c r="Y32" s="13">
        <v>12</v>
      </c>
      <c r="Z32" s="13">
        <v>3</v>
      </c>
      <c r="AA32" s="13">
        <v>1</v>
      </c>
      <c r="AB32" s="13">
        <v>0</v>
      </c>
      <c r="AC32" s="13">
        <v>0</v>
      </c>
      <c r="AD32" s="12">
        <f t="shared" si="7"/>
        <v>77</v>
      </c>
      <c r="AF32" s="14">
        <v>23</v>
      </c>
      <c r="AG32" s="79">
        <f t="shared" si="8"/>
        <v>77</v>
      </c>
      <c r="AH32" s="78">
        <f t="shared" si="9"/>
        <v>83</v>
      </c>
      <c r="AI32" s="78">
        <f t="shared" si="10"/>
        <v>100</v>
      </c>
      <c r="AJ32" s="77">
        <f t="shared" si="11"/>
        <v>96</v>
      </c>
      <c r="AK32" s="77">
        <f t="shared" si="12"/>
        <v>77</v>
      </c>
      <c r="AL32" s="77">
        <f t="shared" si="13"/>
        <v>94</v>
      </c>
      <c r="AM32" s="77">
        <f t="shared" si="14"/>
        <v>81</v>
      </c>
      <c r="AN32" s="76">
        <f>($AL$32+$AM$32+$AG$32+$AH$32+$AI$32)/5</f>
        <v>87</v>
      </c>
      <c r="AO32" s="76">
        <f t="shared" si="15"/>
        <v>86.857142857142861</v>
      </c>
      <c r="AQ32" s="29">
        <v>23</v>
      </c>
      <c r="AR32" s="75">
        <v>34.4</v>
      </c>
      <c r="AS32" s="75">
        <v>35.299999999999997</v>
      </c>
      <c r="AT32" s="75">
        <v>34.799999999999997</v>
      </c>
      <c r="AU32" s="75">
        <v>33.4</v>
      </c>
      <c r="AV32" s="75">
        <v>34.9</v>
      </c>
      <c r="AW32" s="75">
        <v>34</v>
      </c>
      <c r="AX32" s="75">
        <v>34.1</v>
      </c>
      <c r="AY32" s="1" t="s">
        <v>11</v>
      </c>
      <c r="BI32" s="42" t="s">
        <v>2</v>
      </c>
      <c r="BJ32" s="62">
        <f>SUM(B316)</f>
        <v>3867</v>
      </c>
      <c r="BK32" s="61">
        <f>SUM(C316:D316,F316:H316,M316)</f>
        <v>320</v>
      </c>
      <c r="BL32" s="60">
        <f>SUM(E316,I316:L316,N316)</f>
        <v>7</v>
      </c>
      <c r="BM32" s="54">
        <f>SUM(BJ32:BL32)</f>
        <v>4194</v>
      </c>
    </row>
    <row r="33" spans="1:65" x14ac:dyDescent="0.25">
      <c r="A33" s="14">
        <v>24</v>
      </c>
      <c r="B33" s="13">
        <v>52</v>
      </c>
      <c r="C33" s="13">
        <v>4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</v>
      </c>
      <c r="K33" s="13">
        <v>0</v>
      </c>
      <c r="L33" s="13">
        <v>0</v>
      </c>
      <c r="M33" s="13">
        <v>0</v>
      </c>
      <c r="N33" s="13">
        <v>0</v>
      </c>
      <c r="O33" s="12">
        <f t="shared" si="6"/>
        <v>57</v>
      </c>
      <c r="Q33" s="14">
        <v>24</v>
      </c>
      <c r="R33" s="13">
        <v>0</v>
      </c>
      <c r="S33" s="13">
        <v>0</v>
      </c>
      <c r="T33" s="13">
        <v>0</v>
      </c>
      <c r="U33" s="13">
        <v>1</v>
      </c>
      <c r="V33" s="13">
        <v>8</v>
      </c>
      <c r="W33" s="13">
        <v>22</v>
      </c>
      <c r="X33" s="13">
        <v>13</v>
      </c>
      <c r="Y33" s="13">
        <v>7</v>
      </c>
      <c r="Z33" s="13">
        <v>5</v>
      </c>
      <c r="AA33" s="13">
        <v>1</v>
      </c>
      <c r="AB33" s="13">
        <v>0</v>
      </c>
      <c r="AC33" s="13">
        <v>0</v>
      </c>
      <c r="AD33" s="12">
        <f t="shared" si="7"/>
        <v>57</v>
      </c>
      <c r="AF33" s="14">
        <v>24</v>
      </c>
      <c r="AG33" s="79">
        <f t="shared" si="8"/>
        <v>57</v>
      </c>
      <c r="AH33" s="78">
        <f t="shared" si="9"/>
        <v>57</v>
      </c>
      <c r="AI33" s="78">
        <f t="shared" si="10"/>
        <v>64</v>
      </c>
      <c r="AJ33" s="77">
        <f t="shared" si="11"/>
        <v>76</v>
      </c>
      <c r="AK33" s="77">
        <f t="shared" si="12"/>
        <v>51</v>
      </c>
      <c r="AL33" s="77">
        <f t="shared" si="13"/>
        <v>35</v>
      </c>
      <c r="AM33" s="77">
        <f t="shared" si="14"/>
        <v>44</v>
      </c>
      <c r="AN33" s="76">
        <f>($AL$33+$AM$33+$AG$33+$AH$33+$AI$33)/5</f>
        <v>51.4</v>
      </c>
      <c r="AO33" s="76">
        <f t="shared" si="15"/>
        <v>54.857142857142854</v>
      </c>
      <c r="AQ33" s="29">
        <v>24</v>
      </c>
      <c r="AR33" s="75">
        <v>36.200000000000003</v>
      </c>
      <c r="AS33" s="75">
        <v>34.9</v>
      </c>
      <c r="AT33" s="75">
        <v>36.700000000000003</v>
      </c>
      <c r="AU33" s="75">
        <v>34.799999999999997</v>
      </c>
      <c r="AV33" s="75">
        <v>33.799999999999997</v>
      </c>
      <c r="AW33" s="75">
        <v>34.799999999999997</v>
      </c>
      <c r="AX33" s="75">
        <v>35.4</v>
      </c>
      <c r="AY33" s="1" t="s">
        <v>11</v>
      </c>
      <c r="BI33" s="38" t="s">
        <v>1</v>
      </c>
      <c r="BJ33" s="58">
        <f>SUM(B317)</f>
        <v>3979</v>
      </c>
      <c r="BK33" s="57">
        <f>SUM(C317:D317,F317:H317,M317)</f>
        <v>335</v>
      </c>
      <c r="BL33" s="56">
        <f>SUM(E317,I317:L317,N317)</f>
        <v>8</v>
      </c>
      <c r="BM33" s="54">
        <f>SUM(BJ33:BL33)</f>
        <v>4322</v>
      </c>
    </row>
    <row r="34" spans="1:65" x14ac:dyDescent="0.25">
      <c r="AF34" s="53"/>
      <c r="AG34" s="73"/>
      <c r="AH34" s="73"/>
      <c r="AI34" s="73"/>
      <c r="AJ34" s="74"/>
      <c r="AK34" s="74"/>
      <c r="AL34" s="74"/>
      <c r="AM34" s="74"/>
      <c r="AN34" s="73"/>
      <c r="AO34" s="53"/>
      <c r="AQ34" s="27"/>
      <c r="AR34" s="26"/>
      <c r="AS34" s="26"/>
      <c r="AT34" s="26"/>
      <c r="AU34" s="26"/>
      <c r="AV34" s="26"/>
      <c r="AW34" s="26"/>
      <c r="AX34" s="26"/>
      <c r="BI34" s="34" t="s">
        <v>0</v>
      </c>
      <c r="BJ34" s="33">
        <f>SUM(B318)</f>
        <v>4107</v>
      </c>
      <c r="BK34" s="32">
        <f>SUM(C318:D318,F318:H318,M318)</f>
        <v>349</v>
      </c>
      <c r="BL34" s="31">
        <f>SUM(E318,I318:L318,N318)</f>
        <v>9</v>
      </c>
      <c r="BM34" s="54">
        <f>SUM(BJ34:BL34)</f>
        <v>4465</v>
      </c>
    </row>
    <row r="35" spans="1:65" x14ac:dyDescent="0.25">
      <c r="A35" s="11" t="s">
        <v>3</v>
      </c>
      <c r="B35" s="10">
        <f t="shared" ref="B35:O35" si="17">SUM(B17:B28)</f>
        <v>4554</v>
      </c>
      <c r="C35" s="10">
        <f t="shared" si="17"/>
        <v>768</v>
      </c>
      <c r="D35" s="10">
        <f t="shared" si="17"/>
        <v>12</v>
      </c>
      <c r="E35" s="10">
        <f t="shared" si="17"/>
        <v>15</v>
      </c>
      <c r="F35" s="10">
        <f t="shared" si="17"/>
        <v>22</v>
      </c>
      <c r="G35" s="10">
        <f t="shared" si="17"/>
        <v>0</v>
      </c>
      <c r="H35" s="10">
        <f t="shared" si="17"/>
        <v>3</v>
      </c>
      <c r="I35" s="10">
        <f t="shared" si="17"/>
        <v>5</v>
      </c>
      <c r="J35" s="10">
        <f t="shared" si="17"/>
        <v>27</v>
      </c>
      <c r="K35" s="10">
        <f t="shared" si="17"/>
        <v>0</v>
      </c>
      <c r="L35" s="10">
        <f t="shared" si="17"/>
        <v>15</v>
      </c>
      <c r="M35" s="10">
        <f t="shared" si="17"/>
        <v>35</v>
      </c>
      <c r="N35" s="10">
        <f t="shared" si="17"/>
        <v>0</v>
      </c>
      <c r="O35" s="3">
        <f t="shared" si="17"/>
        <v>5456</v>
      </c>
      <c r="Q35" s="11" t="s">
        <v>3</v>
      </c>
      <c r="R35" s="10">
        <f t="shared" ref="R35:AD35" si="18">SUM(R17:R28)</f>
        <v>3</v>
      </c>
      <c r="S35" s="10">
        <f t="shared" si="18"/>
        <v>14</v>
      </c>
      <c r="T35" s="10">
        <f t="shared" si="18"/>
        <v>34</v>
      </c>
      <c r="U35" s="10">
        <f t="shared" si="18"/>
        <v>333</v>
      </c>
      <c r="V35" s="10">
        <f t="shared" si="18"/>
        <v>1834</v>
      </c>
      <c r="W35" s="10">
        <f t="shared" si="18"/>
        <v>2328</v>
      </c>
      <c r="X35" s="10">
        <f t="shared" si="18"/>
        <v>783</v>
      </c>
      <c r="Y35" s="10">
        <f t="shared" si="18"/>
        <v>111</v>
      </c>
      <c r="Z35" s="10">
        <f t="shared" si="18"/>
        <v>14</v>
      </c>
      <c r="AA35" s="10">
        <f t="shared" si="18"/>
        <v>2</v>
      </c>
      <c r="AB35" s="10">
        <f t="shared" si="18"/>
        <v>0</v>
      </c>
      <c r="AC35" s="10">
        <f t="shared" si="18"/>
        <v>0</v>
      </c>
      <c r="AD35" s="3">
        <f t="shared" si="18"/>
        <v>5456</v>
      </c>
      <c r="AF35" s="11" t="s">
        <v>3</v>
      </c>
      <c r="AG35" s="10">
        <f t="shared" ref="AG35:AO35" si="19">SUM(AG17:AG28)</f>
        <v>5456</v>
      </c>
      <c r="AH35" s="10">
        <f t="shared" si="19"/>
        <v>5483</v>
      </c>
      <c r="AI35" s="10">
        <f t="shared" si="19"/>
        <v>5611</v>
      </c>
      <c r="AJ35" s="10">
        <f t="shared" si="19"/>
        <v>3891</v>
      </c>
      <c r="AK35" s="10">
        <f t="shared" si="19"/>
        <v>3653</v>
      </c>
      <c r="AL35" s="10">
        <f t="shared" si="19"/>
        <v>5019</v>
      </c>
      <c r="AM35" s="10">
        <f t="shared" si="19"/>
        <v>5007</v>
      </c>
      <c r="AN35" s="72">
        <f t="shared" si="19"/>
        <v>5315.2</v>
      </c>
      <c r="AO35" s="72">
        <f t="shared" si="19"/>
        <v>4874.2857142857138</v>
      </c>
      <c r="AQ35" s="25" t="s">
        <v>13</v>
      </c>
      <c r="AR35" s="24">
        <v>31</v>
      </c>
      <c r="AS35" s="24">
        <v>31</v>
      </c>
      <c r="AT35" s="24">
        <v>31.1</v>
      </c>
      <c r="AU35" s="24">
        <v>31.9</v>
      </c>
      <c r="AV35" s="24">
        <v>31.1</v>
      </c>
      <c r="AW35" s="24">
        <v>31.2</v>
      </c>
      <c r="AX35" s="24">
        <v>31</v>
      </c>
      <c r="AY35" s="1" t="s">
        <v>11</v>
      </c>
      <c r="BI35" s="68">
        <f>BI30+1</f>
        <v>44382</v>
      </c>
      <c r="BJ35" s="50"/>
      <c r="BK35" s="49"/>
      <c r="BL35" s="48"/>
      <c r="BM35" s="47"/>
    </row>
    <row r="36" spans="1:65" x14ac:dyDescent="0.25">
      <c r="A36" s="9" t="s">
        <v>2</v>
      </c>
      <c r="B36" s="8">
        <f t="shared" ref="B36:O36" si="20">SUM(B16:B31)</f>
        <v>5350</v>
      </c>
      <c r="C36" s="8">
        <f t="shared" si="20"/>
        <v>850</v>
      </c>
      <c r="D36" s="8">
        <f t="shared" si="20"/>
        <v>14</v>
      </c>
      <c r="E36" s="8">
        <f t="shared" si="20"/>
        <v>16</v>
      </c>
      <c r="F36" s="8">
        <f t="shared" si="20"/>
        <v>26</v>
      </c>
      <c r="G36" s="8">
        <f t="shared" si="20"/>
        <v>0</v>
      </c>
      <c r="H36" s="8">
        <f t="shared" si="20"/>
        <v>4</v>
      </c>
      <c r="I36" s="8">
        <f t="shared" si="20"/>
        <v>5</v>
      </c>
      <c r="J36" s="8">
        <f t="shared" si="20"/>
        <v>30</v>
      </c>
      <c r="K36" s="8">
        <f t="shared" si="20"/>
        <v>0</v>
      </c>
      <c r="L36" s="8">
        <f t="shared" si="20"/>
        <v>18</v>
      </c>
      <c r="M36" s="8">
        <f t="shared" si="20"/>
        <v>37</v>
      </c>
      <c r="N36" s="8">
        <f t="shared" si="20"/>
        <v>0</v>
      </c>
      <c r="O36" s="3">
        <f t="shared" si="20"/>
        <v>6350</v>
      </c>
      <c r="Q36" s="9" t="s">
        <v>2</v>
      </c>
      <c r="R36" s="8">
        <f t="shared" ref="R36:AD36" si="21">SUM(R16:R31)</f>
        <v>3</v>
      </c>
      <c r="S36" s="8">
        <f t="shared" si="21"/>
        <v>14</v>
      </c>
      <c r="T36" s="8">
        <f t="shared" si="21"/>
        <v>35</v>
      </c>
      <c r="U36" s="8">
        <f t="shared" si="21"/>
        <v>378</v>
      </c>
      <c r="V36" s="8">
        <f t="shared" si="21"/>
        <v>2057</v>
      </c>
      <c r="W36" s="8">
        <f t="shared" si="21"/>
        <v>2647</v>
      </c>
      <c r="X36" s="8">
        <f t="shared" si="21"/>
        <v>1004</v>
      </c>
      <c r="Y36" s="8">
        <f t="shared" si="21"/>
        <v>182</v>
      </c>
      <c r="Z36" s="8">
        <f t="shared" si="21"/>
        <v>26</v>
      </c>
      <c r="AA36" s="8">
        <f t="shared" si="21"/>
        <v>4</v>
      </c>
      <c r="AB36" s="8">
        <f t="shared" si="21"/>
        <v>0</v>
      </c>
      <c r="AC36" s="8">
        <f t="shared" si="21"/>
        <v>0</v>
      </c>
      <c r="AD36" s="3">
        <f t="shared" si="21"/>
        <v>6350</v>
      </c>
      <c r="AF36" s="9" t="s">
        <v>2</v>
      </c>
      <c r="AG36" s="8">
        <f t="shared" ref="AG36:AO36" si="22">SUM(AG16:AG31)</f>
        <v>6350</v>
      </c>
      <c r="AH36" s="8">
        <f t="shared" si="22"/>
        <v>6468</v>
      </c>
      <c r="AI36" s="8">
        <f t="shared" si="22"/>
        <v>6492</v>
      </c>
      <c r="AJ36" s="8">
        <f t="shared" si="22"/>
        <v>4394</v>
      </c>
      <c r="AK36" s="8">
        <f t="shared" si="22"/>
        <v>4194</v>
      </c>
      <c r="AL36" s="8">
        <f t="shared" si="22"/>
        <v>5859</v>
      </c>
      <c r="AM36" s="8">
        <f t="shared" si="22"/>
        <v>5834</v>
      </c>
      <c r="AN36" s="72">
        <f t="shared" si="22"/>
        <v>6200.6</v>
      </c>
      <c r="AO36" s="72">
        <f t="shared" si="22"/>
        <v>5655.8571428571422</v>
      </c>
      <c r="AQ36" s="23" t="s">
        <v>12</v>
      </c>
      <c r="AR36" s="22">
        <v>30.7</v>
      </c>
      <c r="AS36" s="22">
        <v>31.4</v>
      </c>
      <c r="AT36" s="22">
        <v>31.6</v>
      </c>
      <c r="AU36" s="22">
        <v>32.299999999999997</v>
      </c>
      <c r="AV36" s="22">
        <v>31.9</v>
      </c>
      <c r="AW36" s="22">
        <v>31.1</v>
      </c>
      <c r="AX36" s="22">
        <v>31.7</v>
      </c>
      <c r="AY36" s="1" t="s">
        <v>11</v>
      </c>
      <c r="BI36" s="46" t="s">
        <v>3</v>
      </c>
      <c r="BJ36" s="45">
        <f>SUM(B385)</f>
        <v>4151</v>
      </c>
      <c r="BK36" s="44">
        <f>SUM(C385:D385,F385:H385,M385)</f>
        <v>814</v>
      </c>
      <c r="BL36" s="43">
        <f>SUM(E385,I385:L385,N385)</f>
        <v>54</v>
      </c>
      <c r="BM36" s="54">
        <f>SUM(BJ36:BL36)</f>
        <v>5019</v>
      </c>
    </row>
    <row r="37" spans="1:65" x14ac:dyDescent="0.25">
      <c r="A37" s="7" t="s">
        <v>1</v>
      </c>
      <c r="B37" s="6">
        <f t="shared" ref="B37:O37" si="23">SUM(B16:B33)</f>
        <v>5471</v>
      </c>
      <c r="C37" s="6">
        <f t="shared" si="23"/>
        <v>861</v>
      </c>
      <c r="D37" s="6">
        <f t="shared" si="23"/>
        <v>14</v>
      </c>
      <c r="E37" s="6">
        <f t="shared" si="23"/>
        <v>16</v>
      </c>
      <c r="F37" s="6">
        <f t="shared" si="23"/>
        <v>26</v>
      </c>
      <c r="G37" s="6">
        <f t="shared" si="23"/>
        <v>0</v>
      </c>
      <c r="H37" s="6">
        <f t="shared" si="23"/>
        <v>4</v>
      </c>
      <c r="I37" s="6">
        <f t="shared" si="23"/>
        <v>5</v>
      </c>
      <c r="J37" s="6">
        <f t="shared" si="23"/>
        <v>32</v>
      </c>
      <c r="K37" s="6">
        <f t="shared" si="23"/>
        <v>0</v>
      </c>
      <c r="L37" s="6">
        <f t="shared" si="23"/>
        <v>18</v>
      </c>
      <c r="M37" s="6">
        <f t="shared" si="23"/>
        <v>37</v>
      </c>
      <c r="N37" s="6">
        <f t="shared" si="23"/>
        <v>0</v>
      </c>
      <c r="O37" s="3">
        <f t="shared" si="23"/>
        <v>6484</v>
      </c>
      <c r="Q37" s="7" t="s">
        <v>1</v>
      </c>
      <c r="R37" s="6">
        <f t="shared" ref="R37:AD37" si="24">SUM(R16:R33)</f>
        <v>3</v>
      </c>
      <c r="S37" s="6">
        <f t="shared" si="24"/>
        <v>14</v>
      </c>
      <c r="T37" s="6">
        <f t="shared" si="24"/>
        <v>35</v>
      </c>
      <c r="U37" s="6">
        <f t="shared" si="24"/>
        <v>384</v>
      </c>
      <c r="V37" s="6">
        <f t="shared" si="24"/>
        <v>2084</v>
      </c>
      <c r="W37" s="6">
        <f t="shared" si="24"/>
        <v>2693</v>
      </c>
      <c r="X37" s="6">
        <f t="shared" si="24"/>
        <v>1030</v>
      </c>
      <c r="Y37" s="6">
        <f t="shared" si="24"/>
        <v>201</v>
      </c>
      <c r="Z37" s="6">
        <f t="shared" si="24"/>
        <v>34</v>
      </c>
      <c r="AA37" s="6">
        <f t="shared" si="24"/>
        <v>6</v>
      </c>
      <c r="AB37" s="6">
        <f t="shared" si="24"/>
        <v>0</v>
      </c>
      <c r="AC37" s="6">
        <f t="shared" si="24"/>
        <v>0</v>
      </c>
      <c r="AD37" s="3">
        <f t="shared" si="24"/>
        <v>6484</v>
      </c>
      <c r="AF37" s="7" t="s">
        <v>1</v>
      </c>
      <c r="AG37" s="6">
        <f t="shared" ref="AG37:AO37" si="25">SUM(AG16:AG33)</f>
        <v>6484</v>
      </c>
      <c r="AH37" s="6">
        <f t="shared" si="25"/>
        <v>6608</v>
      </c>
      <c r="AI37" s="6">
        <f t="shared" si="25"/>
        <v>6656</v>
      </c>
      <c r="AJ37" s="6">
        <f t="shared" si="25"/>
        <v>4566</v>
      </c>
      <c r="AK37" s="6">
        <f t="shared" si="25"/>
        <v>4322</v>
      </c>
      <c r="AL37" s="6">
        <f t="shared" si="25"/>
        <v>5988</v>
      </c>
      <c r="AM37" s="6">
        <f t="shared" si="25"/>
        <v>5959</v>
      </c>
      <c r="AN37" s="72">
        <f t="shared" si="25"/>
        <v>6339</v>
      </c>
      <c r="AO37" s="72">
        <f t="shared" si="25"/>
        <v>5797.5714285714284</v>
      </c>
      <c r="AQ37" s="21" t="s">
        <v>0</v>
      </c>
      <c r="AR37" s="20">
        <v>32</v>
      </c>
      <c r="AS37" s="20">
        <v>32.200000000000003</v>
      </c>
      <c r="AT37" s="20">
        <v>32.1</v>
      </c>
      <c r="AU37" s="20">
        <v>32.700000000000003</v>
      </c>
      <c r="AV37" s="20">
        <v>32.299999999999997</v>
      </c>
      <c r="AW37" s="20">
        <v>32.200000000000003</v>
      </c>
      <c r="AX37" s="20">
        <v>32.200000000000003</v>
      </c>
      <c r="AY37" s="1" t="s">
        <v>11</v>
      </c>
      <c r="BI37" s="42" t="s">
        <v>2</v>
      </c>
      <c r="BJ37" s="62">
        <f>SUM(B386)</f>
        <v>4885</v>
      </c>
      <c r="BK37" s="61">
        <f>SUM(C386:D386,F386:H386,M386)</f>
        <v>916</v>
      </c>
      <c r="BL37" s="60">
        <f>SUM(E386,I386:L386,N386)</f>
        <v>58</v>
      </c>
      <c r="BM37" s="54">
        <f>SUM(BJ37:BL37)</f>
        <v>5859</v>
      </c>
    </row>
    <row r="38" spans="1:65" x14ac:dyDescent="0.25">
      <c r="A38" s="5" t="s">
        <v>0</v>
      </c>
      <c r="B38" s="4">
        <f t="shared" ref="B38:O38" si="26">SUM(B10:B33)</f>
        <v>5627</v>
      </c>
      <c r="C38" s="4">
        <f t="shared" si="26"/>
        <v>880</v>
      </c>
      <c r="D38" s="4">
        <f t="shared" si="26"/>
        <v>14</v>
      </c>
      <c r="E38" s="4">
        <f t="shared" si="26"/>
        <v>16</v>
      </c>
      <c r="F38" s="4">
        <f t="shared" si="26"/>
        <v>28</v>
      </c>
      <c r="G38" s="4">
        <f t="shared" si="26"/>
        <v>0</v>
      </c>
      <c r="H38" s="4">
        <f t="shared" si="26"/>
        <v>4</v>
      </c>
      <c r="I38" s="4">
        <f t="shared" si="26"/>
        <v>5</v>
      </c>
      <c r="J38" s="4">
        <f t="shared" si="26"/>
        <v>36</v>
      </c>
      <c r="K38" s="4">
        <f t="shared" si="26"/>
        <v>0</v>
      </c>
      <c r="L38" s="4">
        <f t="shared" si="26"/>
        <v>19</v>
      </c>
      <c r="M38" s="4">
        <f t="shared" si="26"/>
        <v>38</v>
      </c>
      <c r="N38" s="4">
        <f t="shared" si="26"/>
        <v>0</v>
      </c>
      <c r="O38" s="3">
        <f t="shared" si="26"/>
        <v>6667</v>
      </c>
      <c r="Q38" s="5" t="s">
        <v>0</v>
      </c>
      <c r="R38" s="4">
        <f t="shared" ref="R38:AD38" si="27">SUM(R10:R33)</f>
        <v>3</v>
      </c>
      <c r="S38" s="4">
        <f t="shared" si="27"/>
        <v>14</v>
      </c>
      <c r="T38" s="4">
        <f t="shared" si="27"/>
        <v>37</v>
      </c>
      <c r="U38" s="4">
        <f t="shared" si="27"/>
        <v>391</v>
      </c>
      <c r="V38" s="4">
        <f t="shared" si="27"/>
        <v>2121</v>
      </c>
      <c r="W38" s="4">
        <f t="shared" si="27"/>
        <v>2744</v>
      </c>
      <c r="X38" s="4">
        <f t="shared" si="27"/>
        <v>1075</v>
      </c>
      <c r="Y38" s="4">
        <f t="shared" si="27"/>
        <v>230</v>
      </c>
      <c r="Z38" s="4">
        <f t="shared" si="27"/>
        <v>44</v>
      </c>
      <c r="AA38" s="4">
        <f t="shared" si="27"/>
        <v>8</v>
      </c>
      <c r="AB38" s="4">
        <f t="shared" si="27"/>
        <v>0</v>
      </c>
      <c r="AC38" s="4">
        <f t="shared" si="27"/>
        <v>0</v>
      </c>
      <c r="AD38" s="3">
        <f t="shared" si="27"/>
        <v>6667</v>
      </c>
      <c r="AF38" s="5" t="s">
        <v>0</v>
      </c>
      <c r="AG38" s="4">
        <f t="shared" ref="AG38:AO38" si="28">SUM(AG10:AG33)</f>
        <v>6667</v>
      </c>
      <c r="AH38" s="4">
        <f t="shared" si="28"/>
        <v>6797</v>
      </c>
      <c r="AI38" s="4">
        <f t="shared" si="28"/>
        <v>6827</v>
      </c>
      <c r="AJ38" s="4">
        <f t="shared" si="28"/>
        <v>4733</v>
      </c>
      <c r="AK38" s="4">
        <f t="shared" si="28"/>
        <v>4465</v>
      </c>
      <c r="AL38" s="4">
        <f t="shared" si="28"/>
        <v>6158</v>
      </c>
      <c r="AM38" s="4">
        <f t="shared" si="28"/>
        <v>6126</v>
      </c>
      <c r="AN38" s="72">
        <f t="shared" si="28"/>
        <v>6514.9999999999991</v>
      </c>
      <c r="AO38" s="72">
        <f t="shared" si="28"/>
        <v>5967.5714285714294</v>
      </c>
      <c r="BI38" s="38" t="s">
        <v>1</v>
      </c>
      <c r="BJ38" s="58">
        <f>SUM(B387)</f>
        <v>4997</v>
      </c>
      <c r="BK38" s="57">
        <f>SUM(C387:D387,F387:H387,M387)</f>
        <v>930</v>
      </c>
      <c r="BL38" s="56">
        <f>SUM(E387,I387:L387,N387)</f>
        <v>61</v>
      </c>
      <c r="BM38" s="54">
        <f>SUM(BJ38:BL38)</f>
        <v>5988</v>
      </c>
    </row>
    <row r="39" spans="1:65" x14ac:dyDescent="0.25">
      <c r="AF39" s="71"/>
      <c r="AG39" s="70"/>
      <c r="AH39" s="70"/>
      <c r="AI39" s="70"/>
      <c r="AJ39" s="70"/>
      <c r="AK39" s="70"/>
      <c r="AL39" s="70"/>
      <c r="AM39" s="70"/>
      <c r="AN39" s="69"/>
      <c r="AO39" s="69"/>
      <c r="AW39" s="19" t="s">
        <v>10</v>
      </c>
      <c r="AX39" s="18">
        <f>IF(COUNTIF(AR37:AX37,"&lt;&gt;-")&gt;0,SUMIF(AR37:AX37,"&lt;&gt;-")/COUNTIF(AR37:AX37,"&lt;&gt;-"),"-")</f>
        <v>32.24285714285714</v>
      </c>
      <c r="BI39" s="34" t="s">
        <v>0</v>
      </c>
      <c r="BJ39" s="33">
        <f>SUM(B388)</f>
        <v>5137</v>
      </c>
      <c r="BK39" s="32">
        <f>SUM(C388:D388,F388:H388,M388)</f>
        <v>957</v>
      </c>
      <c r="BL39" s="31">
        <f>SUM(E388,I388:L388,N388)</f>
        <v>64</v>
      </c>
      <c r="BM39" s="54">
        <f>SUM(BJ39:BL39)</f>
        <v>6158</v>
      </c>
    </row>
    <row r="40" spans="1:65" x14ac:dyDescent="0.25">
      <c r="BI40" s="68">
        <f>BI35+1</f>
        <v>44383</v>
      </c>
      <c r="BJ40" s="50"/>
      <c r="BK40" s="49"/>
      <c r="BL40" s="48"/>
      <c r="BM40" s="47"/>
    </row>
    <row r="41" spans="1:65" x14ac:dyDescent="0.25">
      <c r="A41" s="16"/>
      <c r="B41" s="17" t="s">
        <v>8</v>
      </c>
      <c r="C41" s="116" t="s">
        <v>32</v>
      </c>
      <c r="R41" s="17" t="s">
        <v>8</v>
      </c>
      <c r="S41" s="16" t="str">
        <f>C41</f>
        <v>Southbound</v>
      </c>
      <c r="AT41" s="64"/>
      <c r="AU41" s="63"/>
      <c r="AV41" s="67" t="s">
        <v>15</v>
      </c>
      <c r="AW41" s="63"/>
      <c r="AX41" s="66"/>
      <c r="BI41" s="46" t="s">
        <v>3</v>
      </c>
      <c r="BJ41" s="45">
        <f>SUM(B455)</f>
        <v>4128</v>
      </c>
      <c r="BK41" s="44">
        <f>SUM(C455:D455,F455:H455,M455)</f>
        <v>815</v>
      </c>
      <c r="BL41" s="43">
        <f>SUM(E455,I455:L455,N455)</f>
        <v>64</v>
      </c>
      <c r="BM41" s="54">
        <f>SUM(BJ41:BL41)</f>
        <v>5007</v>
      </c>
    </row>
    <row r="42" spans="1:65" x14ac:dyDescent="0.25">
      <c r="A42" s="14" t="str">
        <f>TEXT(A43,"dddd")</f>
        <v>Wednesday</v>
      </c>
      <c r="Q42" s="14" t="str">
        <f>TEXT(Q43,"dddd")</f>
        <v>Wednesday</v>
      </c>
      <c r="AQ42" s="65"/>
      <c r="AR42" s="64"/>
      <c r="AS42" s="64"/>
      <c r="AT42" s="64"/>
      <c r="AU42" s="63"/>
      <c r="AV42" s="63"/>
      <c r="AW42" s="63"/>
      <c r="AX42" s="63"/>
      <c r="BI42" s="42" t="s">
        <v>2</v>
      </c>
      <c r="BJ42" s="62">
        <f>SUM(B456)</f>
        <v>4841</v>
      </c>
      <c r="BK42" s="61">
        <f>SUM(C456:D456,F456:H456,M456)</f>
        <v>921</v>
      </c>
      <c r="BL42" s="60">
        <f>SUM(E456,I456:L456,N456)</f>
        <v>72</v>
      </c>
      <c r="BM42" s="54">
        <f>SUM(BJ42:BL42)</f>
        <v>5834</v>
      </c>
    </row>
    <row r="43" spans="1:65" x14ac:dyDescent="0.25">
      <c r="A43" s="15">
        <f>A8</f>
        <v>44377</v>
      </c>
      <c r="B43" s="166" t="s">
        <v>7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Q43" s="15">
        <f>A8</f>
        <v>44377</v>
      </c>
      <c r="R43" s="166" t="s">
        <v>6</v>
      </c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8"/>
      <c r="AQ43" s="27"/>
      <c r="AR43" s="59">
        <f>A8</f>
        <v>44377</v>
      </c>
      <c r="AS43" s="59">
        <f t="shared" ref="AS43:AX43" si="29">AR43+1</f>
        <v>44378</v>
      </c>
      <c r="AT43" s="59">
        <f t="shared" si="29"/>
        <v>44379</v>
      </c>
      <c r="AU43" s="59">
        <f t="shared" si="29"/>
        <v>44380</v>
      </c>
      <c r="AV43" s="59">
        <f t="shared" si="29"/>
        <v>44381</v>
      </c>
      <c r="AW43" s="59">
        <f t="shared" si="29"/>
        <v>44382</v>
      </c>
      <c r="AX43" s="59">
        <f t="shared" si="29"/>
        <v>44383</v>
      </c>
      <c r="BI43" s="38" t="s">
        <v>1</v>
      </c>
      <c r="BJ43" s="58">
        <f>SUM(B457)</f>
        <v>4952</v>
      </c>
      <c r="BK43" s="57">
        <f>SUM(C457:D457,F457:H457,M457)</f>
        <v>933</v>
      </c>
      <c r="BL43" s="56">
        <f>SUM(E457,I457:L457,N457)</f>
        <v>74</v>
      </c>
      <c r="BM43" s="54">
        <f>SUM(BJ43:BL43)</f>
        <v>5959</v>
      </c>
    </row>
    <row r="44" spans="1:65" x14ac:dyDescent="0.25">
      <c r="A44" s="14" t="s">
        <v>5</v>
      </c>
      <c r="B44" s="14">
        <v>1</v>
      </c>
      <c r="C44" s="14">
        <v>2</v>
      </c>
      <c r="D44" s="14">
        <v>3</v>
      </c>
      <c r="E44" s="14">
        <v>4</v>
      </c>
      <c r="F44" s="14">
        <v>5</v>
      </c>
      <c r="G44" s="14">
        <v>6</v>
      </c>
      <c r="H44" s="14">
        <v>7</v>
      </c>
      <c r="I44" s="14">
        <v>8</v>
      </c>
      <c r="J44" s="14">
        <v>9</v>
      </c>
      <c r="K44" s="14">
        <v>10</v>
      </c>
      <c r="L44" s="14">
        <v>11</v>
      </c>
      <c r="M44" s="14">
        <v>12</v>
      </c>
      <c r="N44" s="14">
        <v>13</v>
      </c>
      <c r="O44" s="12" t="s">
        <v>4</v>
      </c>
      <c r="Q44" s="14" t="s">
        <v>5</v>
      </c>
      <c r="R44" s="14" t="str">
        <f t="shared" ref="R44:AC44" si="30">R$9</f>
        <v>0-10</v>
      </c>
      <c r="S44" s="14" t="str">
        <f t="shared" si="30"/>
        <v>11-15</v>
      </c>
      <c r="T44" s="14" t="str">
        <f t="shared" si="30"/>
        <v>16-20</v>
      </c>
      <c r="U44" s="14" t="str">
        <f t="shared" si="30"/>
        <v>21-25</v>
      </c>
      <c r="V44" s="14" t="str">
        <f t="shared" si="30"/>
        <v>26-30</v>
      </c>
      <c r="W44" s="14" t="str">
        <f t="shared" si="30"/>
        <v>31-35</v>
      </c>
      <c r="X44" s="14" t="str">
        <f t="shared" si="30"/>
        <v>36-40</v>
      </c>
      <c r="Y44" s="14" t="str">
        <f t="shared" si="30"/>
        <v>41-45</v>
      </c>
      <c r="Z44" s="14" t="str">
        <f t="shared" si="30"/>
        <v>46-50</v>
      </c>
      <c r="AA44" s="14" t="str">
        <f t="shared" si="30"/>
        <v>51-60</v>
      </c>
      <c r="AB44" s="14" t="str">
        <f t="shared" si="30"/>
        <v>61-70</v>
      </c>
      <c r="AC44" s="14" t="str">
        <f t="shared" si="30"/>
        <v>71-100</v>
      </c>
      <c r="AD44" s="12" t="s">
        <v>4</v>
      </c>
      <c r="AQ44" s="29" t="s">
        <v>5</v>
      </c>
      <c r="AR44" s="55" t="str">
        <f t="shared" ref="AR44:AX44" si="31">TEXT(AR43,"dddd")</f>
        <v>Wednesday</v>
      </c>
      <c r="AS44" s="55" t="str">
        <f t="shared" si="31"/>
        <v>Thursday</v>
      </c>
      <c r="AT44" s="55" t="str">
        <f t="shared" si="31"/>
        <v>Friday</v>
      </c>
      <c r="AU44" s="55" t="str">
        <f t="shared" si="31"/>
        <v>Saturday</v>
      </c>
      <c r="AV44" s="55" t="str">
        <f t="shared" si="31"/>
        <v>Sunday</v>
      </c>
      <c r="AW44" s="55" t="str">
        <f t="shared" si="31"/>
        <v>Monday</v>
      </c>
      <c r="AX44" s="55" t="str">
        <f t="shared" si="31"/>
        <v>Tuesday</v>
      </c>
      <c r="BI44" s="34" t="s">
        <v>0</v>
      </c>
      <c r="BJ44" s="33">
        <f>SUM(B458)</f>
        <v>5095</v>
      </c>
      <c r="BK44" s="32">
        <f>SUM(C458:D458,F458:H458,M458)</f>
        <v>956</v>
      </c>
      <c r="BL44" s="31">
        <f>SUM(E458,I458:L458,N458)</f>
        <v>75</v>
      </c>
      <c r="BM44" s="54">
        <f>SUM(BJ44:BL44)</f>
        <v>6126</v>
      </c>
    </row>
    <row r="45" spans="1:65" x14ac:dyDescent="0.25">
      <c r="A45" s="14">
        <v>1</v>
      </c>
      <c r="B45" s="13">
        <v>20</v>
      </c>
      <c r="C45" s="13">
        <v>4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2">
        <f t="shared" ref="O45:O68" si="32">SUM(B45:N45)</f>
        <v>24</v>
      </c>
      <c r="Q45" s="14">
        <v>1</v>
      </c>
      <c r="R45" s="13">
        <v>0</v>
      </c>
      <c r="S45" s="13">
        <v>0</v>
      </c>
      <c r="T45" s="13">
        <v>1</v>
      </c>
      <c r="U45" s="13">
        <v>0</v>
      </c>
      <c r="V45" s="13">
        <v>6</v>
      </c>
      <c r="W45" s="13">
        <v>10</v>
      </c>
      <c r="X45" s="13">
        <v>4</v>
      </c>
      <c r="Y45" s="13">
        <v>1</v>
      </c>
      <c r="Z45" s="13">
        <v>1</v>
      </c>
      <c r="AA45" s="13">
        <v>1</v>
      </c>
      <c r="AB45" s="13">
        <v>0</v>
      </c>
      <c r="AC45" s="13">
        <v>0</v>
      </c>
      <c r="AD45" s="12">
        <f t="shared" ref="AD45:AD68" si="33">SUM(R45:AC45)</f>
        <v>24</v>
      </c>
      <c r="AQ45" s="29">
        <v>1</v>
      </c>
      <c r="AR45" s="28">
        <v>43.700000762939453</v>
      </c>
      <c r="AS45" s="28">
        <v>43.599998474121094</v>
      </c>
      <c r="AT45" s="28">
        <v>44</v>
      </c>
      <c r="AU45" s="28">
        <v>43.700000762939453</v>
      </c>
      <c r="AV45" s="28">
        <v>43.900001525878906</v>
      </c>
      <c r="AW45" s="28">
        <v>43.700000762939453</v>
      </c>
      <c r="AX45" s="28">
        <v>43.200000762939453</v>
      </c>
      <c r="AY45" s="1" t="s">
        <v>11</v>
      </c>
      <c r="BI45" s="53"/>
      <c r="BJ45" s="53"/>
      <c r="BK45" s="53"/>
      <c r="BL45" s="53"/>
      <c r="BM45" s="52"/>
    </row>
    <row r="46" spans="1:65" x14ac:dyDescent="0.25">
      <c r="A46" s="14">
        <v>2</v>
      </c>
      <c r="B46" s="13">
        <v>11</v>
      </c>
      <c r="C46" s="13">
        <v>3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2">
        <f t="shared" si="32"/>
        <v>14</v>
      </c>
      <c r="Q46" s="14">
        <v>2</v>
      </c>
      <c r="R46" s="13">
        <v>0</v>
      </c>
      <c r="S46" s="13">
        <v>0</v>
      </c>
      <c r="T46" s="13">
        <v>0</v>
      </c>
      <c r="U46" s="13">
        <v>2</v>
      </c>
      <c r="V46" s="13">
        <v>5</v>
      </c>
      <c r="W46" s="13">
        <v>3</v>
      </c>
      <c r="X46" s="13">
        <v>1</v>
      </c>
      <c r="Y46" s="13">
        <v>1</v>
      </c>
      <c r="Z46" s="13">
        <v>0</v>
      </c>
      <c r="AA46" s="13">
        <v>2</v>
      </c>
      <c r="AB46" s="13">
        <v>0</v>
      </c>
      <c r="AC46" s="13">
        <v>0</v>
      </c>
      <c r="AD46" s="12">
        <f t="shared" si="33"/>
        <v>14</v>
      </c>
      <c r="AQ46" s="51">
        <v>2</v>
      </c>
      <c r="AR46" s="28">
        <v>43.5</v>
      </c>
      <c r="AS46" s="28">
        <v>43.299999237060547</v>
      </c>
      <c r="AT46" s="28">
        <v>43.400001525878906</v>
      </c>
      <c r="AU46" s="28">
        <v>48.900001525878906</v>
      </c>
      <c r="AV46" s="28">
        <v>38.700000762939453</v>
      </c>
      <c r="AW46" s="28">
        <v>38.900001525878906</v>
      </c>
      <c r="AX46" s="28">
        <v>43.5</v>
      </c>
      <c r="AY46" s="1" t="s">
        <v>11</v>
      </c>
      <c r="BI46" s="14" t="s">
        <v>14</v>
      </c>
      <c r="BJ46" s="50"/>
      <c r="BK46" s="49"/>
      <c r="BL46" s="48"/>
      <c r="BM46" s="47"/>
    </row>
    <row r="47" spans="1:65" x14ac:dyDescent="0.25">
      <c r="A47" s="14">
        <v>3</v>
      </c>
      <c r="B47" s="13">
        <v>5</v>
      </c>
      <c r="C47" s="13">
        <v>3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2">
        <f t="shared" si="32"/>
        <v>8</v>
      </c>
      <c r="Q47" s="14">
        <v>3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4</v>
      </c>
      <c r="X47" s="13">
        <v>1</v>
      </c>
      <c r="Y47" s="13">
        <v>2</v>
      </c>
      <c r="Z47" s="13">
        <v>1</v>
      </c>
      <c r="AA47" s="13">
        <v>0</v>
      </c>
      <c r="AB47" s="13">
        <v>0</v>
      </c>
      <c r="AC47" s="13">
        <v>0</v>
      </c>
      <c r="AD47" s="12">
        <f t="shared" si="33"/>
        <v>8</v>
      </c>
      <c r="AQ47" s="29">
        <v>3</v>
      </c>
      <c r="AR47" s="28">
        <v>43.599998474121094</v>
      </c>
      <c r="AS47" s="28">
        <v>38.299999237060547</v>
      </c>
      <c r="AT47" s="28">
        <v>38.299999237060547</v>
      </c>
      <c r="AU47" s="28">
        <v>43.799999237060547</v>
      </c>
      <c r="AV47" s="28">
        <v>43.5</v>
      </c>
      <c r="AW47" s="28">
        <v>48.5</v>
      </c>
      <c r="AX47" s="28">
        <v>38.299999237060547</v>
      </c>
      <c r="AY47" s="1" t="s">
        <v>11</v>
      </c>
      <c r="BI47" s="46" t="s">
        <v>3</v>
      </c>
      <c r="BJ47" s="45">
        <f t="shared" ref="BJ47:BL50" si="34">SUM(BJ11,BJ16,BJ21,BJ26,BJ31,BJ36,BJ41)/7</f>
        <v>4144.1428571428569</v>
      </c>
      <c r="BK47" s="44">
        <f t="shared" si="34"/>
        <v>685.71428571428567</v>
      </c>
      <c r="BL47" s="43">
        <f t="shared" si="34"/>
        <v>44.428571428571431</v>
      </c>
      <c r="BM47" s="30">
        <f>SUM(BJ47:BL47)</f>
        <v>4874.2857142857138</v>
      </c>
    </row>
    <row r="48" spans="1:65" x14ac:dyDescent="0.25">
      <c r="A48" s="14">
        <v>4</v>
      </c>
      <c r="B48" s="13">
        <v>7</v>
      </c>
      <c r="C48" s="13">
        <v>8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2">
        <f t="shared" si="32"/>
        <v>15</v>
      </c>
      <c r="Q48" s="14">
        <v>4</v>
      </c>
      <c r="R48" s="13">
        <v>0</v>
      </c>
      <c r="S48" s="13">
        <v>0</v>
      </c>
      <c r="T48" s="13">
        <v>0</v>
      </c>
      <c r="U48" s="13">
        <v>0</v>
      </c>
      <c r="V48" s="13">
        <v>1</v>
      </c>
      <c r="W48" s="13">
        <v>3</v>
      </c>
      <c r="X48" s="13">
        <v>5</v>
      </c>
      <c r="Y48" s="13">
        <v>5</v>
      </c>
      <c r="Z48" s="13">
        <v>1</v>
      </c>
      <c r="AA48" s="13">
        <v>0</v>
      </c>
      <c r="AB48" s="13">
        <v>0</v>
      </c>
      <c r="AC48" s="13">
        <v>0</v>
      </c>
      <c r="AD48" s="12">
        <f t="shared" si="33"/>
        <v>15</v>
      </c>
      <c r="AQ48" s="29">
        <v>4</v>
      </c>
      <c r="AR48" s="28">
        <v>43.299999237060547</v>
      </c>
      <c r="AS48" s="28">
        <v>43.799999237060547</v>
      </c>
      <c r="AT48" s="28">
        <v>43.200000762939453</v>
      </c>
      <c r="AU48" s="28">
        <v>43</v>
      </c>
      <c r="AV48" s="28">
        <v>43.400001525878906</v>
      </c>
      <c r="AW48" s="28">
        <v>48.099998474121094</v>
      </c>
      <c r="AX48" s="28">
        <v>43.299999237060547</v>
      </c>
      <c r="AY48" s="1" t="s">
        <v>11</v>
      </c>
      <c r="BI48" s="42" t="s">
        <v>2</v>
      </c>
      <c r="BJ48" s="41">
        <f t="shared" si="34"/>
        <v>4834.8571428571431</v>
      </c>
      <c r="BK48" s="40">
        <f t="shared" si="34"/>
        <v>771.28571428571433</v>
      </c>
      <c r="BL48" s="39">
        <f t="shared" si="34"/>
        <v>49.714285714285715</v>
      </c>
      <c r="BM48" s="30">
        <f>SUM(BJ48:BL48)</f>
        <v>5655.8571428571431</v>
      </c>
    </row>
    <row r="49" spans="1:65" x14ac:dyDescent="0.25">
      <c r="A49" s="14">
        <v>5</v>
      </c>
      <c r="B49" s="13">
        <v>24</v>
      </c>
      <c r="C49" s="13">
        <v>12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2</v>
      </c>
      <c r="K49" s="13">
        <v>0</v>
      </c>
      <c r="L49" s="13">
        <v>0</v>
      </c>
      <c r="M49" s="13">
        <v>3</v>
      </c>
      <c r="N49" s="13">
        <v>0</v>
      </c>
      <c r="O49" s="12">
        <f t="shared" si="32"/>
        <v>41</v>
      </c>
      <c r="Q49" s="14">
        <v>5</v>
      </c>
      <c r="R49" s="13">
        <v>0</v>
      </c>
      <c r="S49" s="13">
        <v>0</v>
      </c>
      <c r="T49" s="13">
        <v>0</v>
      </c>
      <c r="U49" s="13">
        <v>1</v>
      </c>
      <c r="V49" s="13">
        <v>7</v>
      </c>
      <c r="W49" s="13">
        <v>17</v>
      </c>
      <c r="X49" s="13">
        <v>14</v>
      </c>
      <c r="Y49" s="13">
        <v>2</v>
      </c>
      <c r="Z49" s="13">
        <v>0</v>
      </c>
      <c r="AA49" s="13">
        <v>0</v>
      </c>
      <c r="AB49" s="13">
        <v>0</v>
      </c>
      <c r="AC49" s="13">
        <v>0</v>
      </c>
      <c r="AD49" s="12">
        <f t="shared" si="33"/>
        <v>41</v>
      </c>
      <c r="AQ49" s="29">
        <v>5</v>
      </c>
      <c r="AR49" s="28">
        <v>43.299999237060547</v>
      </c>
      <c r="AS49" s="28">
        <v>43.799999237060547</v>
      </c>
      <c r="AT49" s="28">
        <v>43.200000762939453</v>
      </c>
      <c r="AU49" s="28">
        <v>43.5</v>
      </c>
      <c r="AV49" s="28">
        <v>43.099998474121094</v>
      </c>
      <c r="AW49" s="28">
        <v>43.799999237060547</v>
      </c>
      <c r="AX49" s="28">
        <v>43</v>
      </c>
      <c r="AY49" s="1" t="s">
        <v>11</v>
      </c>
      <c r="BI49" s="38" t="s">
        <v>1</v>
      </c>
      <c r="BJ49" s="37">
        <f t="shared" si="34"/>
        <v>4961.5714285714284</v>
      </c>
      <c r="BK49" s="36">
        <f t="shared" si="34"/>
        <v>784.57142857142856</v>
      </c>
      <c r="BL49" s="35">
        <f t="shared" si="34"/>
        <v>51.428571428571431</v>
      </c>
      <c r="BM49" s="30">
        <f>SUM(BJ49:BL49)</f>
        <v>5797.5714285714284</v>
      </c>
    </row>
    <row r="50" spans="1:65" x14ac:dyDescent="0.25">
      <c r="A50" s="14">
        <v>6</v>
      </c>
      <c r="B50" s="13">
        <v>87</v>
      </c>
      <c r="C50" s="13">
        <v>22</v>
      </c>
      <c r="D50" s="13">
        <v>0</v>
      </c>
      <c r="E50" s="13">
        <v>0</v>
      </c>
      <c r="F50" s="13">
        <v>2</v>
      </c>
      <c r="G50" s="13">
        <v>0</v>
      </c>
      <c r="H50" s="13">
        <v>0</v>
      </c>
      <c r="I50" s="13">
        <v>0</v>
      </c>
      <c r="J50" s="13">
        <v>1</v>
      </c>
      <c r="K50" s="13">
        <v>0</v>
      </c>
      <c r="L50" s="13">
        <v>0</v>
      </c>
      <c r="M50" s="13">
        <v>1</v>
      </c>
      <c r="N50" s="13">
        <v>0</v>
      </c>
      <c r="O50" s="12">
        <f t="shared" si="32"/>
        <v>113</v>
      </c>
      <c r="Q50" s="14">
        <v>6</v>
      </c>
      <c r="R50" s="13">
        <v>0</v>
      </c>
      <c r="S50" s="13">
        <v>0</v>
      </c>
      <c r="T50" s="13">
        <v>0</v>
      </c>
      <c r="U50" s="13">
        <v>1</v>
      </c>
      <c r="V50" s="13">
        <v>23</v>
      </c>
      <c r="W50" s="13">
        <v>42</v>
      </c>
      <c r="X50" s="13">
        <v>31</v>
      </c>
      <c r="Y50" s="13">
        <v>10</v>
      </c>
      <c r="Z50" s="13">
        <v>4</v>
      </c>
      <c r="AA50" s="13">
        <v>2</v>
      </c>
      <c r="AB50" s="13">
        <v>0</v>
      </c>
      <c r="AC50" s="13">
        <v>0</v>
      </c>
      <c r="AD50" s="12">
        <f t="shared" si="33"/>
        <v>113</v>
      </c>
      <c r="AQ50" s="29">
        <v>6</v>
      </c>
      <c r="AR50" s="28">
        <v>43.799999237060547</v>
      </c>
      <c r="AS50" s="28">
        <v>43.599998474121094</v>
      </c>
      <c r="AT50" s="28">
        <v>43.599998474121094</v>
      </c>
      <c r="AU50" s="28">
        <v>43.900001525878906</v>
      </c>
      <c r="AV50" s="28">
        <v>38.799999237060547</v>
      </c>
      <c r="AW50" s="28">
        <v>43.400001525878906</v>
      </c>
      <c r="AX50" s="28">
        <v>43.5</v>
      </c>
      <c r="AY50" s="1" t="s">
        <v>11</v>
      </c>
      <c r="BI50" s="34" t="s">
        <v>0</v>
      </c>
      <c r="BJ50" s="33">
        <f t="shared" si="34"/>
        <v>5104.5714285714284</v>
      </c>
      <c r="BK50" s="32">
        <f t="shared" si="34"/>
        <v>808.42857142857144</v>
      </c>
      <c r="BL50" s="31">
        <f t="shared" si="34"/>
        <v>54.571428571428569</v>
      </c>
      <c r="BM50" s="30">
        <f>SUM(BJ50:BL50)</f>
        <v>5967.5714285714284</v>
      </c>
    </row>
    <row r="51" spans="1:65" x14ac:dyDescent="0.25">
      <c r="A51" s="14">
        <v>7</v>
      </c>
      <c r="B51" s="13">
        <v>232</v>
      </c>
      <c r="C51" s="13">
        <v>64</v>
      </c>
      <c r="D51" s="13">
        <v>0</v>
      </c>
      <c r="E51" s="13">
        <v>1</v>
      </c>
      <c r="F51" s="13">
        <v>0</v>
      </c>
      <c r="G51" s="13">
        <v>0</v>
      </c>
      <c r="H51" s="13">
        <v>1</v>
      </c>
      <c r="I51" s="13">
        <v>0</v>
      </c>
      <c r="J51" s="13">
        <v>1</v>
      </c>
      <c r="K51" s="13">
        <v>0</v>
      </c>
      <c r="L51" s="13">
        <v>1</v>
      </c>
      <c r="M51" s="13">
        <v>0</v>
      </c>
      <c r="N51" s="13">
        <v>0</v>
      </c>
      <c r="O51" s="12">
        <f t="shared" si="32"/>
        <v>300</v>
      </c>
      <c r="Q51" s="14">
        <v>7</v>
      </c>
      <c r="R51" s="13">
        <v>0</v>
      </c>
      <c r="S51" s="13">
        <v>0</v>
      </c>
      <c r="T51" s="13">
        <v>1</v>
      </c>
      <c r="U51" s="13">
        <v>6</v>
      </c>
      <c r="V51" s="13">
        <v>73</v>
      </c>
      <c r="W51" s="13">
        <v>125</v>
      </c>
      <c r="X51" s="13">
        <v>73</v>
      </c>
      <c r="Y51" s="13">
        <v>19</v>
      </c>
      <c r="Z51" s="13">
        <v>2</v>
      </c>
      <c r="AA51" s="13">
        <v>1</v>
      </c>
      <c r="AB51" s="13">
        <v>0</v>
      </c>
      <c r="AC51" s="13">
        <v>0</v>
      </c>
      <c r="AD51" s="12">
        <f t="shared" si="33"/>
        <v>300</v>
      </c>
      <c r="AQ51" s="29">
        <v>7</v>
      </c>
      <c r="AR51" s="28">
        <v>38</v>
      </c>
      <c r="AS51" s="28">
        <v>39</v>
      </c>
      <c r="AT51" s="28">
        <v>38.400001525878906</v>
      </c>
      <c r="AU51" s="28">
        <v>43.400001525878906</v>
      </c>
      <c r="AV51" s="28">
        <v>43.5</v>
      </c>
      <c r="AW51" s="28">
        <v>38.5</v>
      </c>
      <c r="AX51" s="28">
        <v>38.200000762939453</v>
      </c>
      <c r="AY51" s="1" t="s">
        <v>11</v>
      </c>
    </row>
    <row r="52" spans="1:65" x14ac:dyDescent="0.25">
      <c r="A52" s="14">
        <v>8</v>
      </c>
      <c r="B52" s="13">
        <v>526</v>
      </c>
      <c r="C52" s="13">
        <v>82</v>
      </c>
      <c r="D52" s="13">
        <v>1</v>
      </c>
      <c r="E52" s="13">
        <v>1</v>
      </c>
      <c r="F52" s="13">
        <v>3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>
        <v>0</v>
      </c>
      <c r="M52" s="13">
        <v>4</v>
      </c>
      <c r="N52" s="13">
        <v>0</v>
      </c>
      <c r="O52" s="12">
        <f t="shared" si="32"/>
        <v>619</v>
      </c>
      <c r="Q52" s="14">
        <v>8</v>
      </c>
      <c r="R52" s="13">
        <v>0</v>
      </c>
      <c r="S52" s="13">
        <v>1</v>
      </c>
      <c r="T52" s="13">
        <v>11</v>
      </c>
      <c r="U52" s="13">
        <v>39</v>
      </c>
      <c r="V52" s="13">
        <v>257</v>
      </c>
      <c r="W52" s="13">
        <v>229</v>
      </c>
      <c r="X52" s="13">
        <v>70</v>
      </c>
      <c r="Y52" s="13">
        <v>12</v>
      </c>
      <c r="Z52" s="13">
        <v>0</v>
      </c>
      <c r="AA52" s="13">
        <v>0</v>
      </c>
      <c r="AB52" s="13">
        <v>0</v>
      </c>
      <c r="AC52" s="13">
        <v>0</v>
      </c>
      <c r="AD52" s="12">
        <f t="shared" si="33"/>
        <v>619</v>
      </c>
      <c r="AQ52" s="29">
        <v>8</v>
      </c>
      <c r="AR52" s="28">
        <v>38.799999237060547</v>
      </c>
      <c r="AS52" s="28">
        <v>38.900001525878906</v>
      </c>
      <c r="AT52" s="28">
        <v>38.400001525878906</v>
      </c>
      <c r="AU52" s="28">
        <v>38.700000762939453</v>
      </c>
      <c r="AV52" s="28">
        <v>38.799999237060547</v>
      </c>
      <c r="AW52" s="28">
        <v>38.5</v>
      </c>
      <c r="AX52" s="28">
        <v>38.900001525878906</v>
      </c>
      <c r="AY52" s="1" t="s">
        <v>11</v>
      </c>
    </row>
    <row r="53" spans="1:65" x14ac:dyDescent="0.25">
      <c r="A53" s="14">
        <v>9</v>
      </c>
      <c r="B53" s="13">
        <v>519</v>
      </c>
      <c r="C53" s="13">
        <v>79</v>
      </c>
      <c r="D53" s="13">
        <v>0</v>
      </c>
      <c r="E53" s="13">
        <v>1</v>
      </c>
      <c r="F53" s="13">
        <v>2</v>
      </c>
      <c r="G53" s="13">
        <v>1</v>
      </c>
      <c r="H53" s="13">
        <v>0</v>
      </c>
      <c r="I53" s="13">
        <v>1</v>
      </c>
      <c r="J53" s="13">
        <v>0</v>
      </c>
      <c r="K53" s="13">
        <v>0</v>
      </c>
      <c r="L53" s="13">
        <v>1</v>
      </c>
      <c r="M53" s="13">
        <v>3</v>
      </c>
      <c r="N53" s="13">
        <v>0</v>
      </c>
      <c r="O53" s="12">
        <f t="shared" si="32"/>
        <v>607</v>
      </c>
      <c r="Q53" s="14">
        <v>9</v>
      </c>
      <c r="R53" s="13">
        <v>0</v>
      </c>
      <c r="S53" s="13">
        <v>2</v>
      </c>
      <c r="T53" s="13">
        <v>7</v>
      </c>
      <c r="U53" s="13">
        <v>60</v>
      </c>
      <c r="V53" s="13">
        <v>291</v>
      </c>
      <c r="W53" s="13">
        <v>202</v>
      </c>
      <c r="X53" s="13">
        <v>44</v>
      </c>
      <c r="Y53" s="13">
        <v>1</v>
      </c>
      <c r="Z53" s="13">
        <v>0</v>
      </c>
      <c r="AA53" s="13">
        <v>0</v>
      </c>
      <c r="AB53" s="13">
        <v>0</v>
      </c>
      <c r="AC53" s="13">
        <v>0</v>
      </c>
      <c r="AD53" s="12">
        <f t="shared" si="33"/>
        <v>607</v>
      </c>
      <c r="AQ53" s="29">
        <v>9</v>
      </c>
      <c r="AR53" s="28">
        <v>38.799999237060547</v>
      </c>
      <c r="AS53" s="28">
        <v>38.200000762939453</v>
      </c>
      <c r="AT53" s="28">
        <v>33.700000762939453</v>
      </c>
      <c r="AU53" s="28">
        <v>38.5</v>
      </c>
      <c r="AV53" s="28">
        <v>38.599998474121094</v>
      </c>
      <c r="AW53" s="28">
        <v>33.200000762939453</v>
      </c>
      <c r="AX53" s="28">
        <v>33.599998474121094</v>
      </c>
      <c r="AY53" s="1" t="s">
        <v>11</v>
      </c>
    </row>
    <row r="54" spans="1:65" x14ac:dyDescent="0.25">
      <c r="A54" s="14">
        <v>10</v>
      </c>
      <c r="B54" s="13">
        <v>397</v>
      </c>
      <c r="C54" s="13">
        <v>60</v>
      </c>
      <c r="D54" s="13">
        <v>2</v>
      </c>
      <c r="E54" s="13">
        <v>0</v>
      </c>
      <c r="F54" s="13">
        <v>2</v>
      </c>
      <c r="G54" s="13">
        <v>0</v>
      </c>
      <c r="H54" s="13">
        <v>0</v>
      </c>
      <c r="I54" s="13">
        <v>1</v>
      </c>
      <c r="J54" s="13">
        <v>2</v>
      </c>
      <c r="K54" s="13">
        <v>0</v>
      </c>
      <c r="L54" s="13">
        <v>0</v>
      </c>
      <c r="M54" s="13">
        <v>2</v>
      </c>
      <c r="N54" s="13">
        <v>0</v>
      </c>
      <c r="O54" s="12">
        <f t="shared" si="32"/>
        <v>466</v>
      </c>
      <c r="Q54" s="14">
        <v>10</v>
      </c>
      <c r="R54" s="13">
        <v>0</v>
      </c>
      <c r="S54" s="13">
        <v>0</v>
      </c>
      <c r="T54" s="13">
        <v>3</v>
      </c>
      <c r="U54" s="13">
        <v>35</v>
      </c>
      <c r="V54" s="13">
        <v>260</v>
      </c>
      <c r="W54" s="13">
        <v>132</v>
      </c>
      <c r="X54" s="13">
        <v>33</v>
      </c>
      <c r="Y54" s="13">
        <v>3</v>
      </c>
      <c r="Z54" s="13">
        <v>0</v>
      </c>
      <c r="AA54" s="13">
        <v>0</v>
      </c>
      <c r="AB54" s="13">
        <v>0</v>
      </c>
      <c r="AC54" s="13">
        <v>0</v>
      </c>
      <c r="AD54" s="12">
        <f t="shared" si="33"/>
        <v>466</v>
      </c>
      <c r="AQ54" s="29">
        <v>10</v>
      </c>
      <c r="AR54" s="28">
        <v>38.700000762939453</v>
      </c>
      <c r="AS54" s="28">
        <v>38.700000762939453</v>
      </c>
      <c r="AT54" s="28">
        <v>33.299999237060547</v>
      </c>
      <c r="AU54" s="28">
        <v>38.5</v>
      </c>
      <c r="AV54" s="28">
        <v>38.799999237060547</v>
      </c>
      <c r="AW54" s="28">
        <v>38.299999237060547</v>
      </c>
      <c r="AX54" s="28">
        <v>38.799999237060547</v>
      </c>
      <c r="AY54" s="1" t="s">
        <v>11</v>
      </c>
    </row>
    <row r="55" spans="1:65" x14ac:dyDescent="0.25">
      <c r="A55" s="14">
        <v>11</v>
      </c>
      <c r="B55" s="13">
        <v>299</v>
      </c>
      <c r="C55" s="13">
        <v>59</v>
      </c>
      <c r="D55" s="13">
        <v>0</v>
      </c>
      <c r="E55" s="13">
        <v>2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1</v>
      </c>
      <c r="M55" s="13">
        <v>2</v>
      </c>
      <c r="N55" s="13">
        <v>0</v>
      </c>
      <c r="O55" s="12">
        <f t="shared" si="32"/>
        <v>363</v>
      </c>
      <c r="Q55" s="14">
        <v>11</v>
      </c>
      <c r="R55" s="13">
        <v>0</v>
      </c>
      <c r="S55" s="13">
        <v>0</v>
      </c>
      <c r="T55" s="13">
        <v>3</v>
      </c>
      <c r="U55" s="13">
        <v>46</v>
      </c>
      <c r="V55" s="13">
        <v>169</v>
      </c>
      <c r="W55" s="13">
        <v>103</v>
      </c>
      <c r="X55" s="13">
        <v>34</v>
      </c>
      <c r="Y55" s="13">
        <v>7</v>
      </c>
      <c r="Z55" s="13">
        <v>0</v>
      </c>
      <c r="AA55" s="13">
        <v>1</v>
      </c>
      <c r="AB55" s="13">
        <v>0</v>
      </c>
      <c r="AC55" s="13">
        <v>0</v>
      </c>
      <c r="AD55" s="12">
        <f t="shared" si="33"/>
        <v>363</v>
      </c>
      <c r="AQ55" s="29">
        <v>11</v>
      </c>
      <c r="AR55" s="28">
        <v>38</v>
      </c>
      <c r="AS55" s="28">
        <v>34</v>
      </c>
      <c r="AT55" s="28">
        <v>38.599998474121094</v>
      </c>
      <c r="AU55" s="28">
        <v>38.5</v>
      </c>
      <c r="AV55" s="28">
        <v>38</v>
      </c>
      <c r="AW55" s="28">
        <v>33.099998474121094</v>
      </c>
      <c r="AX55" s="28">
        <v>38.900001525878906</v>
      </c>
      <c r="AY55" s="1" t="s">
        <v>11</v>
      </c>
    </row>
    <row r="56" spans="1:65" x14ac:dyDescent="0.25">
      <c r="A56" s="14">
        <v>12</v>
      </c>
      <c r="B56" s="13">
        <v>300</v>
      </c>
      <c r="C56" s="13">
        <v>72</v>
      </c>
      <c r="D56" s="13">
        <v>1</v>
      </c>
      <c r="E56" s="13">
        <v>2</v>
      </c>
      <c r="F56" s="13">
        <v>2</v>
      </c>
      <c r="G56" s="13">
        <v>0</v>
      </c>
      <c r="H56" s="13">
        <v>2</v>
      </c>
      <c r="I56" s="13">
        <v>2</v>
      </c>
      <c r="J56" s="13">
        <v>4</v>
      </c>
      <c r="K56" s="13">
        <v>0</v>
      </c>
      <c r="L56" s="13">
        <v>2</v>
      </c>
      <c r="M56" s="13">
        <v>3</v>
      </c>
      <c r="N56" s="13">
        <v>0</v>
      </c>
      <c r="O56" s="12">
        <f t="shared" si="32"/>
        <v>390</v>
      </c>
      <c r="Q56" s="14">
        <v>12</v>
      </c>
      <c r="R56" s="13">
        <v>0</v>
      </c>
      <c r="S56" s="13">
        <v>1</v>
      </c>
      <c r="T56" s="13">
        <v>11</v>
      </c>
      <c r="U56" s="13">
        <v>47</v>
      </c>
      <c r="V56" s="13">
        <v>215</v>
      </c>
      <c r="W56" s="13">
        <v>100</v>
      </c>
      <c r="X56" s="13">
        <v>13</v>
      </c>
      <c r="Y56" s="13">
        <v>3</v>
      </c>
      <c r="Z56" s="13">
        <v>0</v>
      </c>
      <c r="AA56" s="13">
        <v>0</v>
      </c>
      <c r="AB56" s="13">
        <v>0</v>
      </c>
      <c r="AC56" s="13">
        <v>0</v>
      </c>
      <c r="AD56" s="12">
        <f t="shared" si="33"/>
        <v>390</v>
      </c>
      <c r="AQ56" s="29">
        <v>12</v>
      </c>
      <c r="AR56" s="28">
        <v>33.400001525878906</v>
      </c>
      <c r="AS56" s="28">
        <v>38.200000762939453</v>
      </c>
      <c r="AT56" s="28">
        <v>38.200000762939453</v>
      </c>
      <c r="AU56" s="28">
        <v>38.400001525878906</v>
      </c>
      <c r="AV56" s="28">
        <v>38.200000762939453</v>
      </c>
      <c r="AW56" s="28">
        <v>33.599998474121094</v>
      </c>
      <c r="AX56" s="28">
        <v>33.299999237060547</v>
      </c>
      <c r="AY56" s="1" t="s">
        <v>11</v>
      </c>
    </row>
    <row r="57" spans="1:65" x14ac:dyDescent="0.25">
      <c r="A57" s="14">
        <v>13</v>
      </c>
      <c r="B57" s="13">
        <v>325</v>
      </c>
      <c r="C57" s="13">
        <v>59</v>
      </c>
      <c r="D57" s="13">
        <v>1</v>
      </c>
      <c r="E57" s="13">
        <v>3</v>
      </c>
      <c r="F57" s="13">
        <v>1</v>
      </c>
      <c r="G57" s="13">
        <v>0</v>
      </c>
      <c r="H57" s="13">
        <v>1</v>
      </c>
      <c r="I57" s="13">
        <v>1</v>
      </c>
      <c r="J57" s="13">
        <v>1</v>
      </c>
      <c r="K57" s="13">
        <v>0</v>
      </c>
      <c r="L57" s="13">
        <v>0</v>
      </c>
      <c r="M57" s="13">
        <v>3</v>
      </c>
      <c r="N57" s="13">
        <v>0</v>
      </c>
      <c r="O57" s="12">
        <f t="shared" si="32"/>
        <v>395</v>
      </c>
      <c r="Q57" s="14">
        <v>13</v>
      </c>
      <c r="R57" s="13">
        <v>0</v>
      </c>
      <c r="S57" s="13">
        <v>0</v>
      </c>
      <c r="T57" s="13">
        <v>5</v>
      </c>
      <c r="U57" s="13">
        <v>43</v>
      </c>
      <c r="V57" s="13">
        <v>227</v>
      </c>
      <c r="W57" s="13">
        <v>104</v>
      </c>
      <c r="X57" s="13">
        <v>12</v>
      </c>
      <c r="Y57" s="13">
        <v>4</v>
      </c>
      <c r="Z57" s="13">
        <v>0</v>
      </c>
      <c r="AA57" s="13">
        <v>0</v>
      </c>
      <c r="AB57" s="13">
        <v>0</v>
      </c>
      <c r="AC57" s="13">
        <v>0</v>
      </c>
      <c r="AD57" s="12">
        <f t="shared" si="33"/>
        <v>395</v>
      </c>
      <c r="AQ57" s="29">
        <v>13</v>
      </c>
      <c r="AR57" s="28">
        <v>38.900001525878906</v>
      </c>
      <c r="AS57" s="28">
        <v>38.5</v>
      </c>
      <c r="AT57" s="28">
        <v>38.200000762939453</v>
      </c>
      <c r="AU57" s="28">
        <v>38.400001525878906</v>
      </c>
      <c r="AV57" s="28">
        <v>38.099998474121094</v>
      </c>
      <c r="AW57" s="28">
        <v>38.200000762939453</v>
      </c>
      <c r="AX57" s="28">
        <v>38.5</v>
      </c>
      <c r="AY57" s="1" t="s">
        <v>11</v>
      </c>
    </row>
    <row r="58" spans="1:65" x14ac:dyDescent="0.25">
      <c r="A58" s="14">
        <v>14</v>
      </c>
      <c r="B58" s="13">
        <v>327</v>
      </c>
      <c r="C58" s="13">
        <v>65</v>
      </c>
      <c r="D58" s="13">
        <v>0</v>
      </c>
      <c r="E58" s="13">
        <v>1</v>
      </c>
      <c r="F58" s="13">
        <v>1</v>
      </c>
      <c r="G58" s="13">
        <v>0</v>
      </c>
      <c r="H58" s="13">
        <v>1</v>
      </c>
      <c r="I58" s="13">
        <v>0</v>
      </c>
      <c r="J58" s="13">
        <v>3</v>
      </c>
      <c r="K58" s="13">
        <v>0</v>
      </c>
      <c r="L58" s="13">
        <v>1</v>
      </c>
      <c r="M58" s="13">
        <v>2</v>
      </c>
      <c r="N58" s="13">
        <v>0</v>
      </c>
      <c r="O58" s="12">
        <f t="shared" si="32"/>
        <v>401</v>
      </c>
      <c r="Q58" s="14">
        <v>14</v>
      </c>
      <c r="R58" s="13">
        <v>1</v>
      </c>
      <c r="S58" s="13">
        <v>0</v>
      </c>
      <c r="T58" s="13">
        <v>15</v>
      </c>
      <c r="U58" s="13">
        <v>32</v>
      </c>
      <c r="V58" s="13">
        <v>238</v>
      </c>
      <c r="W58" s="13">
        <v>90</v>
      </c>
      <c r="X58" s="13">
        <v>24</v>
      </c>
      <c r="Y58" s="13">
        <v>1</v>
      </c>
      <c r="Z58" s="13">
        <v>0</v>
      </c>
      <c r="AA58" s="13">
        <v>0</v>
      </c>
      <c r="AB58" s="13">
        <v>0</v>
      </c>
      <c r="AC58" s="13">
        <v>0</v>
      </c>
      <c r="AD58" s="12">
        <f t="shared" si="33"/>
        <v>401</v>
      </c>
      <c r="AQ58" s="29">
        <v>14</v>
      </c>
      <c r="AR58" s="28">
        <v>33.799999237060547</v>
      </c>
      <c r="AS58" s="28">
        <v>38.099998474121094</v>
      </c>
      <c r="AT58" s="28">
        <v>38.599998474121094</v>
      </c>
      <c r="AU58" s="28">
        <v>38.299999237060547</v>
      </c>
      <c r="AV58" s="28">
        <v>38.099998474121094</v>
      </c>
      <c r="AW58" s="28">
        <v>38.900001525878906</v>
      </c>
      <c r="AX58" s="28">
        <v>38.099998474121094</v>
      </c>
      <c r="AY58" s="1" t="s">
        <v>11</v>
      </c>
    </row>
    <row r="59" spans="1:65" x14ac:dyDescent="0.25">
      <c r="A59" s="14">
        <v>15</v>
      </c>
      <c r="B59" s="13">
        <v>402</v>
      </c>
      <c r="C59" s="13">
        <v>89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2</v>
      </c>
      <c r="K59" s="13">
        <v>0</v>
      </c>
      <c r="L59" s="13">
        <v>2</v>
      </c>
      <c r="M59" s="13">
        <v>3</v>
      </c>
      <c r="N59" s="13">
        <v>0</v>
      </c>
      <c r="O59" s="12">
        <f t="shared" si="32"/>
        <v>499</v>
      </c>
      <c r="Q59" s="14">
        <v>15</v>
      </c>
      <c r="R59" s="13">
        <v>0</v>
      </c>
      <c r="S59" s="13">
        <v>15</v>
      </c>
      <c r="T59" s="13">
        <v>9</v>
      </c>
      <c r="U59" s="13">
        <v>55</v>
      </c>
      <c r="V59" s="13">
        <v>258</v>
      </c>
      <c r="W59" s="13">
        <v>141</v>
      </c>
      <c r="X59" s="13">
        <v>21</v>
      </c>
      <c r="Y59" s="13">
        <v>0</v>
      </c>
      <c r="Z59" s="13">
        <v>0</v>
      </c>
      <c r="AA59" s="13">
        <v>0</v>
      </c>
      <c r="AB59" s="13">
        <v>0</v>
      </c>
      <c r="AC59" s="13">
        <v>0</v>
      </c>
      <c r="AD59" s="12">
        <f t="shared" si="33"/>
        <v>499</v>
      </c>
      <c r="AQ59" s="29">
        <v>15</v>
      </c>
      <c r="AR59" s="28">
        <v>33.400001525878906</v>
      </c>
      <c r="AS59" s="28">
        <v>39</v>
      </c>
      <c r="AT59" s="28">
        <v>38.099998474121094</v>
      </c>
      <c r="AU59" s="28">
        <v>38.099998474121094</v>
      </c>
      <c r="AV59" s="28">
        <v>38.299999237060547</v>
      </c>
      <c r="AW59" s="28">
        <v>38.099998474121094</v>
      </c>
      <c r="AX59" s="28">
        <v>38.599998474121094</v>
      </c>
      <c r="AY59" s="1" t="s">
        <v>11</v>
      </c>
    </row>
    <row r="60" spans="1:65" x14ac:dyDescent="0.25">
      <c r="A60" s="14">
        <v>16</v>
      </c>
      <c r="B60" s="13">
        <v>454</v>
      </c>
      <c r="C60" s="13">
        <v>86</v>
      </c>
      <c r="D60" s="13">
        <v>1</v>
      </c>
      <c r="E60" s="13">
        <v>1</v>
      </c>
      <c r="F60" s="13">
        <v>1</v>
      </c>
      <c r="G60" s="13">
        <v>0</v>
      </c>
      <c r="H60" s="13">
        <v>0</v>
      </c>
      <c r="I60" s="13">
        <v>1</v>
      </c>
      <c r="J60" s="13">
        <v>4</v>
      </c>
      <c r="K60" s="13">
        <v>0</v>
      </c>
      <c r="L60" s="13">
        <v>1</v>
      </c>
      <c r="M60" s="13">
        <v>6</v>
      </c>
      <c r="N60" s="13">
        <v>0</v>
      </c>
      <c r="O60" s="12">
        <f t="shared" si="32"/>
        <v>555</v>
      </c>
      <c r="Q60" s="14">
        <v>16</v>
      </c>
      <c r="R60" s="13">
        <v>0</v>
      </c>
      <c r="S60" s="13">
        <v>2</v>
      </c>
      <c r="T60" s="13">
        <v>13</v>
      </c>
      <c r="U60" s="13">
        <v>77</v>
      </c>
      <c r="V60" s="13">
        <v>282</v>
      </c>
      <c r="W60" s="13">
        <v>137</v>
      </c>
      <c r="X60" s="13">
        <v>39</v>
      </c>
      <c r="Y60" s="13">
        <v>5</v>
      </c>
      <c r="Z60" s="13">
        <v>0</v>
      </c>
      <c r="AA60" s="13">
        <v>0</v>
      </c>
      <c r="AB60" s="13">
        <v>0</v>
      </c>
      <c r="AC60" s="13">
        <v>0</v>
      </c>
      <c r="AD60" s="12">
        <f t="shared" si="33"/>
        <v>555</v>
      </c>
      <c r="AQ60" s="29">
        <v>16</v>
      </c>
      <c r="AR60" s="28">
        <v>34</v>
      </c>
      <c r="AS60" s="28">
        <v>38.700000762939453</v>
      </c>
      <c r="AT60" s="28">
        <v>38.5</v>
      </c>
      <c r="AU60" s="28">
        <v>38.200000762939453</v>
      </c>
      <c r="AV60" s="28">
        <v>38.099998474121094</v>
      </c>
      <c r="AW60" s="28">
        <v>38.400001525878906</v>
      </c>
      <c r="AX60" s="28">
        <v>38.400001525878906</v>
      </c>
      <c r="AY60" s="1" t="s">
        <v>11</v>
      </c>
    </row>
    <row r="61" spans="1:65" x14ac:dyDescent="0.25">
      <c r="A61" s="14">
        <v>17</v>
      </c>
      <c r="B61" s="13">
        <v>562</v>
      </c>
      <c r="C61" s="13">
        <v>92</v>
      </c>
      <c r="D61" s="13">
        <v>0</v>
      </c>
      <c r="E61" s="13">
        <v>1</v>
      </c>
      <c r="F61" s="13">
        <v>2</v>
      </c>
      <c r="G61" s="13">
        <v>0</v>
      </c>
      <c r="H61" s="13">
        <v>0</v>
      </c>
      <c r="I61" s="13">
        <v>0</v>
      </c>
      <c r="J61" s="13">
        <v>3</v>
      </c>
      <c r="K61" s="13">
        <v>0</v>
      </c>
      <c r="L61" s="13">
        <v>2</v>
      </c>
      <c r="M61" s="13">
        <v>1</v>
      </c>
      <c r="N61" s="13">
        <v>0</v>
      </c>
      <c r="O61" s="12">
        <f t="shared" si="32"/>
        <v>663</v>
      </c>
      <c r="Q61" s="14">
        <v>17</v>
      </c>
      <c r="R61" s="13">
        <v>0</v>
      </c>
      <c r="S61" s="13">
        <v>0</v>
      </c>
      <c r="T61" s="13">
        <v>3</v>
      </c>
      <c r="U61" s="13">
        <v>48</v>
      </c>
      <c r="V61" s="13">
        <v>341</v>
      </c>
      <c r="W61" s="13">
        <v>234</v>
      </c>
      <c r="X61" s="13">
        <v>29</v>
      </c>
      <c r="Y61" s="13">
        <v>7</v>
      </c>
      <c r="Z61" s="13">
        <v>0</v>
      </c>
      <c r="AA61" s="13">
        <v>1</v>
      </c>
      <c r="AB61" s="13">
        <v>0</v>
      </c>
      <c r="AC61" s="13">
        <v>0</v>
      </c>
      <c r="AD61" s="12">
        <f t="shared" si="33"/>
        <v>663</v>
      </c>
      <c r="AQ61" s="29">
        <v>17</v>
      </c>
      <c r="AR61" s="28">
        <v>38.900001525878906</v>
      </c>
      <c r="AS61" s="28">
        <v>38</v>
      </c>
      <c r="AT61" s="28">
        <v>38.900001525878906</v>
      </c>
      <c r="AU61" s="28">
        <v>39</v>
      </c>
      <c r="AV61" s="28">
        <v>38</v>
      </c>
      <c r="AW61" s="28">
        <v>38.299999237060547</v>
      </c>
      <c r="AX61" s="28">
        <v>39</v>
      </c>
      <c r="AY61" s="1" t="s">
        <v>11</v>
      </c>
    </row>
    <row r="62" spans="1:65" x14ac:dyDescent="0.25">
      <c r="A62" s="14">
        <v>18</v>
      </c>
      <c r="B62" s="13">
        <v>618</v>
      </c>
      <c r="C62" s="13">
        <v>82</v>
      </c>
      <c r="D62" s="13">
        <v>0</v>
      </c>
      <c r="E62" s="13">
        <v>0</v>
      </c>
      <c r="F62" s="13">
        <v>3</v>
      </c>
      <c r="G62" s="13">
        <v>0</v>
      </c>
      <c r="H62" s="13">
        <v>0</v>
      </c>
      <c r="I62" s="13">
        <v>0</v>
      </c>
      <c r="J62" s="13">
        <v>1</v>
      </c>
      <c r="K62" s="13">
        <v>0</v>
      </c>
      <c r="L62" s="13">
        <v>1</v>
      </c>
      <c r="M62" s="13">
        <v>2</v>
      </c>
      <c r="N62" s="13">
        <v>0</v>
      </c>
      <c r="O62" s="12">
        <f t="shared" si="32"/>
        <v>707</v>
      </c>
      <c r="Q62" s="14">
        <v>18</v>
      </c>
      <c r="R62" s="13">
        <v>0</v>
      </c>
      <c r="S62" s="13">
        <v>3</v>
      </c>
      <c r="T62" s="13">
        <v>5</v>
      </c>
      <c r="U62" s="13">
        <v>42</v>
      </c>
      <c r="V62" s="13">
        <v>340</v>
      </c>
      <c r="W62" s="13">
        <v>274</v>
      </c>
      <c r="X62" s="13">
        <v>40</v>
      </c>
      <c r="Y62" s="13">
        <v>3</v>
      </c>
      <c r="Z62" s="13">
        <v>0</v>
      </c>
      <c r="AA62" s="13">
        <v>0</v>
      </c>
      <c r="AB62" s="13">
        <v>0</v>
      </c>
      <c r="AC62" s="13">
        <v>0</v>
      </c>
      <c r="AD62" s="12">
        <f t="shared" si="33"/>
        <v>707</v>
      </c>
      <c r="AQ62" s="29">
        <v>18</v>
      </c>
      <c r="AR62" s="28">
        <v>38.099998474121094</v>
      </c>
      <c r="AS62" s="28">
        <v>38.599998474121094</v>
      </c>
      <c r="AT62" s="28">
        <v>38.299999237060547</v>
      </c>
      <c r="AU62" s="28">
        <v>38.099998474121094</v>
      </c>
      <c r="AV62" s="28">
        <v>38.5</v>
      </c>
      <c r="AW62" s="28">
        <v>38.900001525878906</v>
      </c>
      <c r="AX62" s="28">
        <v>38.099998474121094</v>
      </c>
      <c r="AY62" s="1" t="s">
        <v>11</v>
      </c>
    </row>
    <row r="63" spans="1:65" x14ac:dyDescent="0.25">
      <c r="A63" s="14">
        <v>19</v>
      </c>
      <c r="B63" s="13">
        <v>400</v>
      </c>
      <c r="C63" s="13">
        <v>43</v>
      </c>
      <c r="D63" s="13">
        <v>1</v>
      </c>
      <c r="E63" s="13">
        <v>0</v>
      </c>
      <c r="F63" s="13">
        <v>1</v>
      </c>
      <c r="G63" s="13">
        <v>0</v>
      </c>
      <c r="H63" s="13">
        <v>0</v>
      </c>
      <c r="I63" s="13">
        <v>1</v>
      </c>
      <c r="J63" s="13">
        <v>1</v>
      </c>
      <c r="K63" s="13">
        <v>0</v>
      </c>
      <c r="L63" s="13">
        <v>0</v>
      </c>
      <c r="M63" s="13">
        <v>2</v>
      </c>
      <c r="N63" s="13">
        <v>0</v>
      </c>
      <c r="O63" s="12">
        <f t="shared" si="32"/>
        <v>449</v>
      </c>
      <c r="Q63" s="14">
        <v>19</v>
      </c>
      <c r="R63" s="13">
        <v>0</v>
      </c>
      <c r="S63" s="13">
        <v>0</v>
      </c>
      <c r="T63" s="13">
        <v>4</v>
      </c>
      <c r="U63" s="13">
        <v>21</v>
      </c>
      <c r="V63" s="13">
        <v>192</v>
      </c>
      <c r="W63" s="13">
        <v>167</v>
      </c>
      <c r="X63" s="13">
        <v>54</v>
      </c>
      <c r="Y63" s="13">
        <v>9</v>
      </c>
      <c r="Z63" s="13">
        <v>2</v>
      </c>
      <c r="AA63" s="13">
        <v>0</v>
      </c>
      <c r="AB63" s="13">
        <v>0</v>
      </c>
      <c r="AC63" s="13">
        <v>0</v>
      </c>
      <c r="AD63" s="12">
        <f t="shared" si="33"/>
        <v>449</v>
      </c>
      <c r="AQ63" s="29">
        <v>19</v>
      </c>
      <c r="AR63" s="28">
        <v>38.900001525878906</v>
      </c>
      <c r="AS63" s="28">
        <v>38.099998474121094</v>
      </c>
      <c r="AT63" s="28">
        <v>38.799999237060547</v>
      </c>
      <c r="AU63" s="28">
        <v>38.400001525878906</v>
      </c>
      <c r="AV63" s="28">
        <v>38.700000762939453</v>
      </c>
      <c r="AW63" s="28">
        <v>38.799999237060547</v>
      </c>
      <c r="AX63" s="28">
        <v>38.900001525878906</v>
      </c>
      <c r="AY63" s="1" t="s">
        <v>11</v>
      </c>
    </row>
    <row r="64" spans="1:65" x14ac:dyDescent="0.25">
      <c r="A64" s="14">
        <v>20</v>
      </c>
      <c r="B64" s="13">
        <v>193</v>
      </c>
      <c r="C64" s="13">
        <v>31</v>
      </c>
      <c r="D64" s="13">
        <v>0</v>
      </c>
      <c r="E64" s="13">
        <v>0</v>
      </c>
      <c r="F64" s="13">
        <v>1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12">
        <f t="shared" si="32"/>
        <v>227</v>
      </c>
      <c r="Q64" s="14">
        <v>20</v>
      </c>
      <c r="R64" s="13">
        <v>0</v>
      </c>
      <c r="S64" s="13">
        <v>0</v>
      </c>
      <c r="T64" s="13">
        <v>1</v>
      </c>
      <c r="U64" s="13">
        <v>16</v>
      </c>
      <c r="V64" s="13">
        <v>91</v>
      </c>
      <c r="W64" s="13">
        <v>78</v>
      </c>
      <c r="X64" s="13">
        <v>29</v>
      </c>
      <c r="Y64" s="13">
        <v>11</v>
      </c>
      <c r="Z64" s="13">
        <v>1</v>
      </c>
      <c r="AA64" s="13">
        <v>0</v>
      </c>
      <c r="AB64" s="13">
        <v>0</v>
      </c>
      <c r="AC64" s="13">
        <v>0</v>
      </c>
      <c r="AD64" s="12">
        <f t="shared" si="33"/>
        <v>227</v>
      </c>
      <c r="AQ64" s="29">
        <v>20</v>
      </c>
      <c r="AR64" s="28">
        <v>38.400001525878906</v>
      </c>
      <c r="AS64" s="28">
        <v>38.099998474121094</v>
      </c>
      <c r="AT64" s="28">
        <v>38.400001525878906</v>
      </c>
      <c r="AU64" s="28">
        <v>38.400001525878906</v>
      </c>
      <c r="AV64" s="28">
        <v>38.5</v>
      </c>
      <c r="AW64" s="28">
        <v>38.299999237060547</v>
      </c>
      <c r="AX64" s="28">
        <v>38.599998474121094</v>
      </c>
      <c r="AY64" s="1" t="s">
        <v>11</v>
      </c>
    </row>
    <row r="65" spans="1:65" x14ac:dyDescent="0.25">
      <c r="A65" s="14">
        <v>21</v>
      </c>
      <c r="B65" s="13">
        <v>155</v>
      </c>
      <c r="C65" s="13">
        <v>16</v>
      </c>
      <c r="D65" s="13">
        <v>0</v>
      </c>
      <c r="E65" s="13">
        <v>2</v>
      </c>
      <c r="F65" s="13">
        <v>0</v>
      </c>
      <c r="G65" s="13">
        <v>0</v>
      </c>
      <c r="H65" s="13">
        <v>0</v>
      </c>
      <c r="I65" s="13">
        <v>0</v>
      </c>
      <c r="J65" s="13">
        <v>1</v>
      </c>
      <c r="K65" s="13">
        <v>0</v>
      </c>
      <c r="L65" s="13">
        <v>0</v>
      </c>
      <c r="M65" s="13">
        <v>1</v>
      </c>
      <c r="N65" s="13">
        <v>0</v>
      </c>
      <c r="O65" s="12">
        <f t="shared" si="32"/>
        <v>175</v>
      </c>
      <c r="Q65" s="14">
        <v>21</v>
      </c>
      <c r="R65" s="13">
        <v>0</v>
      </c>
      <c r="S65" s="13">
        <v>0</v>
      </c>
      <c r="T65" s="13">
        <v>1</v>
      </c>
      <c r="U65" s="13">
        <v>10</v>
      </c>
      <c r="V65" s="13">
        <v>70</v>
      </c>
      <c r="W65" s="13">
        <v>64</v>
      </c>
      <c r="X65" s="13">
        <v>21</v>
      </c>
      <c r="Y65" s="13">
        <v>8</v>
      </c>
      <c r="Z65" s="13">
        <v>0</v>
      </c>
      <c r="AA65" s="13">
        <v>1</v>
      </c>
      <c r="AB65" s="13">
        <v>0</v>
      </c>
      <c r="AC65" s="13">
        <v>0</v>
      </c>
      <c r="AD65" s="12">
        <f t="shared" si="33"/>
        <v>175</v>
      </c>
      <c r="AQ65" s="29">
        <v>21</v>
      </c>
      <c r="AR65" s="28">
        <v>38.5</v>
      </c>
      <c r="AS65" s="28">
        <v>38.799999237060547</v>
      </c>
      <c r="AT65" s="28">
        <v>38.299999237060547</v>
      </c>
      <c r="AU65" s="28">
        <v>38.5</v>
      </c>
      <c r="AV65" s="28">
        <v>38.799999237060547</v>
      </c>
      <c r="AW65" s="28">
        <v>43.700000762939453</v>
      </c>
      <c r="AX65" s="28">
        <v>38.299999237060547</v>
      </c>
      <c r="AY65" s="1" t="s">
        <v>11</v>
      </c>
    </row>
    <row r="66" spans="1:65" x14ac:dyDescent="0.25">
      <c r="A66" s="14">
        <v>22</v>
      </c>
      <c r="B66" s="13">
        <v>89</v>
      </c>
      <c r="C66" s="13">
        <v>7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2">
        <f t="shared" si="32"/>
        <v>96</v>
      </c>
      <c r="Q66" s="14">
        <v>22</v>
      </c>
      <c r="R66" s="13">
        <v>0</v>
      </c>
      <c r="S66" s="13">
        <v>0</v>
      </c>
      <c r="T66" s="13">
        <v>0</v>
      </c>
      <c r="U66" s="13">
        <v>7</v>
      </c>
      <c r="V66" s="13">
        <v>33</v>
      </c>
      <c r="W66" s="13">
        <v>35</v>
      </c>
      <c r="X66" s="13">
        <v>12</v>
      </c>
      <c r="Y66" s="13">
        <v>7</v>
      </c>
      <c r="Z66" s="13">
        <v>2</v>
      </c>
      <c r="AA66" s="13">
        <v>0</v>
      </c>
      <c r="AB66" s="13">
        <v>0</v>
      </c>
      <c r="AC66" s="13">
        <v>0</v>
      </c>
      <c r="AD66" s="12">
        <f t="shared" si="33"/>
        <v>96</v>
      </c>
      <c r="AQ66" s="29">
        <v>22</v>
      </c>
      <c r="AR66" s="28">
        <v>38.799999237060547</v>
      </c>
      <c r="AS66" s="28">
        <v>43.299999237060547</v>
      </c>
      <c r="AT66" s="28">
        <v>38.900001525878906</v>
      </c>
      <c r="AU66" s="28">
        <v>38.200000762939453</v>
      </c>
      <c r="AV66" s="28">
        <v>38.099998474121094</v>
      </c>
      <c r="AW66" s="28">
        <v>38.299999237060547</v>
      </c>
      <c r="AX66" s="28">
        <v>38.099998474121094</v>
      </c>
      <c r="AY66" s="1" t="s">
        <v>11</v>
      </c>
    </row>
    <row r="67" spans="1:65" x14ac:dyDescent="0.25">
      <c r="A67" s="14">
        <v>23</v>
      </c>
      <c r="B67" s="13">
        <v>57</v>
      </c>
      <c r="C67" s="13">
        <v>5</v>
      </c>
      <c r="D67" s="13">
        <v>0</v>
      </c>
      <c r="E67" s="13">
        <v>0</v>
      </c>
      <c r="F67" s="13">
        <v>1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2">
        <f t="shared" si="32"/>
        <v>63</v>
      </c>
      <c r="Q67" s="14">
        <v>23</v>
      </c>
      <c r="R67" s="13">
        <v>0</v>
      </c>
      <c r="S67" s="13">
        <v>0</v>
      </c>
      <c r="T67" s="13">
        <v>0</v>
      </c>
      <c r="U67" s="13">
        <v>3</v>
      </c>
      <c r="V67" s="13">
        <v>27</v>
      </c>
      <c r="W67" s="13">
        <v>24</v>
      </c>
      <c r="X67" s="13">
        <v>5</v>
      </c>
      <c r="Y67" s="13">
        <v>3</v>
      </c>
      <c r="Z67" s="13">
        <v>1</v>
      </c>
      <c r="AA67" s="13">
        <v>0</v>
      </c>
      <c r="AB67" s="13">
        <v>0</v>
      </c>
      <c r="AC67" s="13">
        <v>0</v>
      </c>
      <c r="AD67" s="12">
        <f t="shared" si="33"/>
        <v>63</v>
      </c>
      <c r="AQ67" s="29">
        <v>23</v>
      </c>
      <c r="AR67" s="28">
        <v>43.099998474121094</v>
      </c>
      <c r="AS67" s="28">
        <v>43</v>
      </c>
      <c r="AT67" s="28">
        <v>38.599998474121094</v>
      </c>
      <c r="AU67" s="28">
        <v>38.5</v>
      </c>
      <c r="AV67" s="28">
        <v>43.200000762939453</v>
      </c>
      <c r="AW67" s="28">
        <v>38.099998474121094</v>
      </c>
      <c r="AX67" s="28">
        <v>38.5</v>
      </c>
      <c r="AY67" s="1" t="s">
        <v>11</v>
      </c>
    </row>
    <row r="68" spans="1:65" x14ac:dyDescent="0.25">
      <c r="A68" s="14">
        <v>24</v>
      </c>
      <c r="B68" s="13">
        <v>28</v>
      </c>
      <c r="C68" s="13">
        <v>2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2">
        <f t="shared" si="32"/>
        <v>30</v>
      </c>
      <c r="Q68" s="14">
        <v>24</v>
      </c>
      <c r="R68" s="13">
        <v>0</v>
      </c>
      <c r="S68" s="13">
        <v>0</v>
      </c>
      <c r="T68" s="13">
        <v>0</v>
      </c>
      <c r="U68" s="13">
        <v>0</v>
      </c>
      <c r="V68" s="13">
        <v>7</v>
      </c>
      <c r="W68" s="13">
        <v>14</v>
      </c>
      <c r="X68" s="13">
        <v>3</v>
      </c>
      <c r="Y68" s="13">
        <v>5</v>
      </c>
      <c r="Z68" s="13">
        <v>1</v>
      </c>
      <c r="AA68" s="13">
        <v>0</v>
      </c>
      <c r="AB68" s="13">
        <v>0</v>
      </c>
      <c r="AC68" s="13">
        <v>0</v>
      </c>
      <c r="AD68" s="12">
        <f t="shared" si="33"/>
        <v>30</v>
      </c>
      <c r="AQ68" s="29">
        <v>24</v>
      </c>
      <c r="AR68" s="28">
        <v>43.599998474121094</v>
      </c>
      <c r="AS68" s="28">
        <v>43.299999237060547</v>
      </c>
      <c r="AT68" s="28">
        <v>43.599998474121094</v>
      </c>
      <c r="AU68" s="28">
        <v>43.299999237060547</v>
      </c>
      <c r="AV68" s="28">
        <v>38.700000762939453</v>
      </c>
      <c r="AW68" s="28">
        <v>43</v>
      </c>
      <c r="AX68" s="28">
        <v>43.200000762939453</v>
      </c>
      <c r="AY68" s="1" t="s">
        <v>11</v>
      </c>
    </row>
    <row r="69" spans="1:65" x14ac:dyDescent="0.25">
      <c r="AQ69" s="27"/>
      <c r="AR69" s="26"/>
      <c r="AS69" s="26"/>
      <c r="AT69" s="26"/>
      <c r="AU69" s="26"/>
      <c r="AV69" s="26"/>
      <c r="AW69" s="26"/>
      <c r="AX69" s="26"/>
    </row>
    <row r="70" spans="1:65" x14ac:dyDescent="0.25">
      <c r="A70" s="11" t="s">
        <v>3</v>
      </c>
      <c r="B70" s="10">
        <f t="shared" ref="B70:O70" si="35">SUM(B52:B63)</f>
        <v>5129</v>
      </c>
      <c r="C70" s="10">
        <f t="shared" si="35"/>
        <v>868</v>
      </c>
      <c r="D70" s="10">
        <f t="shared" si="35"/>
        <v>7</v>
      </c>
      <c r="E70" s="10">
        <f t="shared" si="35"/>
        <v>13</v>
      </c>
      <c r="F70" s="10">
        <f t="shared" si="35"/>
        <v>18</v>
      </c>
      <c r="G70" s="10">
        <f t="shared" si="35"/>
        <v>1</v>
      </c>
      <c r="H70" s="10">
        <f t="shared" si="35"/>
        <v>4</v>
      </c>
      <c r="I70" s="10">
        <f t="shared" si="35"/>
        <v>7</v>
      </c>
      <c r="J70" s="10">
        <f t="shared" si="35"/>
        <v>23</v>
      </c>
      <c r="K70" s="10">
        <f t="shared" si="35"/>
        <v>0</v>
      </c>
      <c r="L70" s="10">
        <f t="shared" si="35"/>
        <v>11</v>
      </c>
      <c r="M70" s="10">
        <f t="shared" si="35"/>
        <v>33</v>
      </c>
      <c r="N70" s="10">
        <f t="shared" si="35"/>
        <v>0</v>
      </c>
      <c r="O70" s="3">
        <f t="shared" si="35"/>
        <v>6114</v>
      </c>
      <c r="Q70" s="11" t="s">
        <v>3</v>
      </c>
      <c r="R70" s="10">
        <f t="shared" ref="R70:AD70" si="36">SUM(R52:R63)</f>
        <v>1</v>
      </c>
      <c r="S70" s="10">
        <f t="shared" si="36"/>
        <v>24</v>
      </c>
      <c r="T70" s="10">
        <f t="shared" si="36"/>
        <v>89</v>
      </c>
      <c r="U70" s="10">
        <f t="shared" si="36"/>
        <v>545</v>
      </c>
      <c r="V70" s="10">
        <f t="shared" si="36"/>
        <v>3070</v>
      </c>
      <c r="W70" s="10">
        <f t="shared" si="36"/>
        <v>1913</v>
      </c>
      <c r="X70" s="10">
        <f t="shared" si="36"/>
        <v>413</v>
      </c>
      <c r="Y70" s="10">
        <f t="shared" si="36"/>
        <v>55</v>
      </c>
      <c r="Z70" s="10">
        <f t="shared" si="36"/>
        <v>2</v>
      </c>
      <c r="AA70" s="10">
        <f t="shared" si="36"/>
        <v>2</v>
      </c>
      <c r="AB70" s="10">
        <f t="shared" si="36"/>
        <v>0</v>
      </c>
      <c r="AC70" s="10">
        <f t="shared" si="36"/>
        <v>0</v>
      </c>
      <c r="AD70" s="3">
        <f t="shared" si="36"/>
        <v>6114</v>
      </c>
      <c r="AQ70" s="25" t="s">
        <v>13</v>
      </c>
      <c r="AR70" s="24">
        <v>33.5</v>
      </c>
      <c r="AS70" s="24">
        <v>33.400001525878906</v>
      </c>
      <c r="AT70" s="24">
        <v>38.400001525878906</v>
      </c>
      <c r="AU70" s="24">
        <v>38.599998474121094</v>
      </c>
      <c r="AV70" s="24">
        <v>38.5</v>
      </c>
      <c r="AW70" s="24">
        <v>33.299999237060547</v>
      </c>
      <c r="AX70" s="24">
        <v>39</v>
      </c>
      <c r="AY70" s="1" t="s">
        <v>11</v>
      </c>
    </row>
    <row r="71" spans="1:65" x14ac:dyDescent="0.25">
      <c r="A71" s="9" t="s">
        <v>2</v>
      </c>
      <c r="B71" s="8">
        <f t="shared" ref="B71:O71" si="37">SUM(B51:B66)</f>
        <v>5798</v>
      </c>
      <c r="C71" s="8">
        <f t="shared" si="37"/>
        <v>986</v>
      </c>
      <c r="D71" s="8">
        <f t="shared" si="37"/>
        <v>7</v>
      </c>
      <c r="E71" s="8">
        <f t="shared" si="37"/>
        <v>16</v>
      </c>
      <c r="F71" s="8">
        <f t="shared" si="37"/>
        <v>19</v>
      </c>
      <c r="G71" s="8">
        <f t="shared" si="37"/>
        <v>1</v>
      </c>
      <c r="H71" s="8">
        <f t="shared" si="37"/>
        <v>5</v>
      </c>
      <c r="I71" s="8">
        <f t="shared" si="37"/>
        <v>8</v>
      </c>
      <c r="J71" s="8">
        <f t="shared" si="37"/>
        <v>25</v>
      </c>
      <c r="K71" s="8">
        <f t="shared" si="37"/>
        <v>0</v>
      </c>
      <c r="L71" s="8">
        <f t="shared" si="37"/>
        <v>12</v>
      </c>
      <c r="M71" s="8">
        <f t="shared" si="37"/>
        <v>35</v>
      </c>
      <c r="N71" s="8">
        <f t="shared" si="37"/>
        <v>0</v>
      </c>
      <c r="O71" s="3">
        <f t="shared" si="37"/>
        <v>6912</v>
      </c>
      <c r="Q71" s="9" t="s">
        <v>2</v>
      </c>
      <c r="R71" s="8">
        <f t="shared" ref="R71:AD71" si="38">SUM(R51:R66)</f>
        <v>1</v>
      </c>
      <c r="S71" s="8">
        <f t="shared" si="38"/>
        <v>24</v>
      </c>
      <c r="T71" s="8">
        <f t="shared" si="38"/>
        <v>92</v>
      </c>
      <c r="U71" s="8">
        <f t="shared" si="38"/>
        <v>584</v>
      </c>
      <c r="V71" s="8">
        <f t="shared" si="38"/>
        <v>3337</v>
      </c>
      <c r="W71" s="8">
        <f t="shared" si="38"/>
        <v>2215</v>
      </c>
      <c r="X71" s="8">
        <f t="shared" si="38"/>
        <v>548</v>
      </c>
      <c r="Y71" s="8">
        <f t="shared" si="38"/>
        <v>100</v>
      </c>
      <c r="Z71" s="8">
        <f t="shared" si="38"/>
        <v>7</v>
      </c>
      <c r="AA71" s="8">
        <f t="shared" si="38"/>
        <v>4</v>
      </c>
      <c r="AB71" s="8">
        <f t="shared" si="38"/>
        <v>0</v>
      </c>
      <c r="AC71" s="8">
        <f t="shared" si="38"/>
        <v>0</v>
      </c>
      <c r="AD71" s="3">
        <f t="shared" si="38"/>
        <v>6912</v>
      </c>
      <c r="AQ71" s="23" t="s">
        <v>12</v>
      </c>
      <c r="AR71" s="22">
        <v>38.299999237060547</v>
      </c>
      <c r="AS71" s="22">
        <v>38.299999237060547</v>
      </c>
      <c r="AT71" s="22">
        <v>38.099998474121094</v>
      </c>
      <c r="AU71" s="22">
        <v>38.5</v>
      </c>
      <c r="AV71" s="22">
        <v>38.400001525878906</v>
      </c>
      <c r="AW71" s="22">
        <v>38.799999237060547</v>
      </c>
      <c r="AX71" s="22">
        <v>38.099998474121094</v>
      </c>
      <c r="AY71" s="1" t="s">
        <v>11</v>
      </c>
    </row>
    <row r="72" spans="1:65" x14ac:dyDescent="0.25">
      <c r="A72" s="7" t="s">
        <v>1</v>
      </c>
      <c r="B72" s="6">
        <f t="shared" ref="B72:O72" si="39">SUM(B51:B68)</f>
        <v>5883</v>
      </c>
      <c r="C72" s="6">
        <f t="shared" si="39"/>
        <v>993</v>
      </c>
      <c r="D72" s="6">
        <f t="shared" si="39"/>
        <v>7</v>
      </c>
      <c r="E72" s="6">
        <f t="shared" si="39"/>
        <v>16</v>
      </c>
      <c r="F72" s="6">
        <f t="shared" si="39"/>
        <v>20</v>
      </c>
      <c r="G72" s="6">
        <f t="shared" si="39"/>
        <v>1</v>
      </c>
      <c r="H72" s="6">
        <f t="shared" si="39"/>
        <v>5</v>
      </c>
      <c r="I72" s="6">
        <f t="shared" si="39"/>
        <v>8</v>
      </c>
      <c r="J72" s="6">
        <f t="shared" si="39"/>
        <v>25</v>
      </c>
      <c r="K72" s="6">
        <f t="shared" si="39"/>
        <v>0</v>
      </c>
      <c r="L72" s="6">
        <f t="shared" si="39"/>
        <v>12</v>
      </c>
      <c r="M72" s="6">
        <f t="shared" si="39"/>
        <v>35</v>
      </c>
      <c r="N72" s="6">
        <f t="shared" si="39"/>
        <v>0</v>
      </c>
      <c r="O72" s="3">
        <f t="shared" si="39"/>
        <v>7005</v>
      </c>
      <c r="Q72" s="7" t="s">
        <v>1</v>
      </c>
      <c r="R72" s="6">
        <f t="shared" ref="R72:AD72" si="40">SUM(R51:R68)</f>
        <v>1</v>
      </c>
      <c r="S72" s="6">
        <f t="shared" si="40"/>
        <v>24</v>
      </c>
      <c r="T72" s="6">
        <f t="shared" si="40"/>
        <v>92</v>
      </c>
      <c r="U72" s="6">
        <f t="shared" si="40"/>
        <v>587</v>
      </c>
      <c r="V72" s="6">
        <f t="shared" si="40"/>
        <v>3371</v>
      </c>
      <c r="W72" s="6">
        <f t="shared" si="40"/>
        <v>2253</v>
      </c>
      <c r="X72" s="6">
        <f t="shared" si="40"/>
        <v>556</v>
      </c>
      <c r="Y72" s="6">
        <f t="shared" si="40"/>
        <v>108</v>
      </c>
      <c r="Z72" s="6">
        <f t="shared" si="40"/>
        <v>9</v>
      </c>
      <c r="AA72" s="6">
        <f t="shared" si="40"/>
        <v>4</v>
      </c>
      <c r="AB72" s="6">
        <f t="shared" si="40"/>
        <v>0</v>
      </c>
      <c r="AC72" s="6">
        <f t="shared" si="40"/>
        <v>0</v>
      </c>
      <c r="AD72" s="3">
        <f t="shared" si="40"/>
        <v>7005</v>
      </c>
      <c r="AQ72" s="21" t="s">
        <v>0</v>
      </c>
      <c r="AR72" s="20">
        <v>38.599998474121094</v>
      </c>
      <c r="AS72" s="20">
        <v>38.900001525878906</v>
      </c>
      <c r="AT72" s="20">
        <v>38.599998474121094</v>
      </c>
      <c r="AU72" s="20">
        <v>38.200000762939453</v>
      </c>
      <c r="AV72" s="20">
        <v>38.099998474121094</v>
      </c>
      <c r="AW72" s="20">
        <v>38.299999237060547</v>
      </c>
      <c r="AX72" s="20">
        <v>38</v>
      </c>
      <c r="AY72" s="1" t="s">
        <v>11</v>
      </c>
    </row>
    <row r="73" spans="1:65" x14ac:dyDescent="0.25">
      <c r="A73" s="5" t="s">
        <v>0</v>
      </c>
      <c r="B73" s="4">
        <f t="shared" ref="B73:O73" si="41">SUM(B45:B68)</f>
        <v>6037</v>
      </c>
      <c r="C73" s="4">
        <f t="shared" si="41"/>
        <v>1045</v>
      </c>
      <c r="D73" s="4">
        <f t="shared" si="41"/>
        <v>7</v>
      </c>
      <c r="E73" s="4">
        <f t="shared" si="41"/>
        <v>16</v>
      </c>
      <c r="F73" s="4">
        <f t="shared" si="41"/>
        <v>22</v>
      </c>
      <c r="G73" s="4">
        <f t="shared" si="41"/>
        <v>1</v>
      </c>
      <c r="H73" s="4">
        <f t="shared" si="41"/>
        <v>5</v>
      </c>
      <c r="I73" s="4">
        <f t="shared" si="41"/>
        <v>8</v>
      </c>
      <c r="J73" s="4">
        <f t="shared" si="41"/>
        <v>28</v>
      </c>
      <c r="K73" s="4">
        <f t="shared" si="41"/>
        <v>0</v>
      </c>
      <c r="L73" s="4">
        <f t="shared" si="41"/>
        <v>12</v>
      </c>
      <c r="M73" s="4">
        <f t="shared" si="41"/>
        <v>39</v>
      </c>
      <c r="N73" s="4">
        <f t="shared" si="41"/>
        <v>0</v>
      </c>
      <c r="O73" s="3">
        <f t="shared" si="41"/>
        <v>7220</v>
      </c>
      <c r="Q73" s="5" t="s">
        <v>0</v>
      </c>
      <c r="R73" s="4">
        <f t="shared" ref="R73:AD73" si="42">SUM(R45:R68)</f>
        <v>1</v>
      </c>
      <c r="S73" s="4">
        <f t="shared" si="42"/>
        <v>24</v>
      </c>
      <c r="T73" s="4">
        <f t="shared" si="42"/>
        <v>93</v>
      </c>
      <c r="U73" s="4">
        <f t="shared" si="42"/>
        <v>591</v>
      </c>
      <c r="V73" s="4">
        <f t="shared" si="42"/>
        <v>3413</v>
      </c>
      <c r="W73" s="4">
        <f t="shared" si="42"/>
        <v>2332</v>
      </c>
      <c r="X73" s="4">
        <f t="shared" si="42"/>
        <v>612</v>
      </c>
      <c r="Y73" s="4">
        <f t="shared" si="42"/>
        <v>129</v>
      </c>
      <c r="Z73" s="4">
        <f t="shared" si="42"/>
        <v>16</v>
      </c>
      <c r="AA73" s="4">
        <f t="shared" si="42"/>
        <v>9</v>
      </c>
      <c r="AB73" s="4">
        <f t="shared" si="42"/>
        <v>0</v>
      </c>
      <c r="AC73" s="4">
        <f t="shared" si="42"/>
        <v>0</v>
      </c>
      <c r="AD73" s="3">
        <f t="shared" si="42"/>
        <v>7220</v>
      </c>
    </row>
    <row r="74" spans="1:65" x14ac:dyDescent="0.25">
      <c r="AW74" s="19" t="s">
        <v>10</v>
      </c>
      <c r="AX74" s="18">
        <f>IF(COUNTIF(AR72:AX72,"&lt;&gt;-")&gt;0,SUMIF(AR72:AX72,"&lt;&gt;-")/COUNTIF(AR72:AX72,"&lt;&gt;-"),"-")</f>
        <v>38.385713849748882</v>
      </c>
    </row>
    <row r="76" spans="1:65" x14ac:dyDescent="0.25">
      <c r="A76" s="16"/>
      <c r="B76" s="17" t="s">
        <v>9</v>
      </c>
      <c r="C76" s="16" t="str">
        <f>C6</f>
        <v>Northbound</v>
      </c>
      <c r="R76" s="17" t="s">
        <v>9</v>
      </c>
      <c r="S76" s="16" t="str">
        <f>C6</f>
        <v>Northbound</v>
      </c>
      <c r="AF76" s="53"/>
      <c r="AG76" s="17" t="s">
        <v>8</v>
      </c>
      <c r="AH76" s="113" t="str">
        <f>C41</f>
        <v>Southbound</v>
      </c>
      <c r="AI76" s="73"/>
      <c r="AJ76" s="74"/>
      <c r="AK76" s="74"/>
      <c r="AL76" s="74"/>
      <c r="AM76" s="112" t="s">
        <v>31</v>
      </c>
      <c r="AN76" s="53"/>
      <c r="AO76" s="111" t="s">
        <v>27</v>
      </c>
      <c r="AR76" s="115" t="s">
        <v>8</v>
      </c>
      <c r="AS76" s="114" t="str">
        <f>C41</f>
        <v>Southbound</v>
      </c>
      <c r="AT76" s="64"/>
      <c r="AU76" s="63"/>
      <c r="AV76" s="67" t="s">
        <v>30</v>
      </c>
      <c r="AW76" s="63"/>
      <c r="AX76" s="66" t="s">
        <v>27</v>
      </c>
      <c r="BA76" s="17" t="s">
        <v>8</v>
      </c>
      <c r="BB76" s="113" t="str">
        <f>C41</f>
        <v>Southbound</v>
      </c>
      <c r="BC76" s="73"/>
      <c r="BD76" s="74"/>
      <c r="BE76" s="112" t="s">
        <v>29</v>
      </c>
      <c r="BF76" s="74"/>
      <c r="BG76" s="111" t="s">
        <v>27</v>
      </c>
      <c r="BI76" s="17" t="s">
        <v>8</v>
      </c>
      <c r="BJ76" s="113" t="str">
        <f>C41</f>
        <v>Southbound</v>
      </c>
      <c r="BL76" s="112" t="s">
        <v>28</v>
      </c>
      <c r="BM76" s="111" t="s">
        <v>27</v>
      </c>
    </row>
    <row r="77" spans="1:65" x14ac:dyDescent="0.25">
      <c r="A77" s="14" t="str">
        <f>TEXT(A78,"dddd")</f>
        <v>Thursday</v>
      </c>
      <c r="Q77" s="14" t="str">
        <f>TEXT(Q78,"dddd")</f>
        <v>Thursday</v>
      </c>
      <c r="AF77" s="110"/>
      <c r="AG77" s="73"/>
      <c r="AH77" s="73"/>
      <c r="AI77" s="73"/>
      <c r="AJ77" s="74"/>
      <c r="AK77" s="74"/>
      <c r="AL77" s="74"/>
      <c r="AM77" s="74"/>
      <c r="AN77" s="53"/>
      <c r="AO77" s="53"/>
      <c r="AQ77" s="65"/>
      <c r="AR77" s="64"/>
      <c r="AS77" s="64"/>
      <c r="AT77" s="64"/>
      <c r="AU77" s="63"/>
      <c r="AV77" s="63"/>
      <c r="AW77" s="63"/>
      <c r="AX77" s="63"/>
    </row>
    <row r="78" spans="1:65" x14ac:dyDescent="0.25">
      <c r="A78" s="15">
        <f>A8+1</f>
        <v>44378</v>
      </c>
      <c r="B78" s="166" t="s">
        <v>7</v>
      </c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8"/>
      <c r="Q78" s="15">
        <f>A8+1</f>
        <v>44378</v>
      </c>
      <c r="R78" s="166" t="s">
        <v>6</v>
      </c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8"/>
      <c r="AF78" s="53"/>
      <c r="AG78" s="109">
        <f>A8</f>
        <v>44377</v>
      </c>
      <c r="AH78" s="109">
        <f t="shared" ref="AH78:AM78" si="43">AG78+1</f>
        <v>44378</v>
      </c>
      <c r="AI78" s="109">
        <f t="shared" si="43"/>
        <v>44379</v>
      </c>
      <c r="AJ78" s="109">
        <f t="shared" si="43"/>
        <v>44380</v>
      </c>
      <c r="AK78" s="109">
        <f t="shared" si="43"/>
        <v>44381</v>
      </c>
      <c r="AL78" s="109">
        <f t="shared" si="43"/>
        <v>44382</v>
      </c>
      <c r="AM78" s="109">
        <f t="shared" si="43"/>
        <v>44383</v>
      </c>
      <c r="AQ78" s="27"/>
      <c r="AR78" s="59">
        <f>A8</f>
        <v>44377</v>
      </c>
      <c r="AS78" s="59">
        <f t="shared" ref="AS78:AX78" si="44">AR78+1</f>
        <v>44378</v>
      </c>
      <c r="AT78" s="59">
        <f t="shared" si="44"/>
        <v>44379</v>
      </c>
      <c r="AU78" s="59">
        <f t="shared" si="44"/>
        <v>44380</v>
      </c>
      <c r="AV78" s="59">
        <f t="shared" si="44"/>
        <v>44381</v>
      </c>
      <c r="AW78" s="59">
        <f t="shared" si="44"/>
        <v>44382</v>
      </c>
      <c r="AX78" s="59">
        <f t="shared" si="44"/>
        <v>44383</v>
      </c>
      <c r="AZ78" s="53"/>
      <c r="BA78" s="108">
        <f>A8</f>
        <v>44377</v>
      </c>
      <c r="BB78" s="108">
        <f t="shared" ref="BB78:BG78" si="45">BA78+1</f>
        <v>44378</v>
      </c>
      <c r="BC78" s="108">
        <f t="shared" si="45"/>
        <v>44379</v>
      </c>
      <c r="BD78" s="108">
        <f t="shared" si="45"/>
        <v>44380</v>
      </c>
      <c r="BE78" s="108">
        <f t="shared" si="45"/>
        <v>44381</v>
      </c>
      <c r="BF78" s="108">
        <f t="shared" si="45"/>
        <v>44382</v>
      </c>
      <c r="BG78" s="108">
        <f t="shared" si="45"/>
        <v>44383</v>
      </c>
      <c r="BI78" s="107" t="s">
        <v>26</v>
      </c>
      <c r="BJ78" s="106" t="s">
        <v>25</v>
      </c>
      <c r="BK78" s="105" t="s">
        <v>24</v>
      </c>
      <c r="BL78" s="104" t="s">
        <v>23</v>
      </c>
      <c r="BM78" s="103" t="s">
        <v>4</v>
      </c>
    </row>
    <row r="79" spans="1:65" x14ac:dyDescent="0.25">
      <c r="A79" s="14" t="s">
        <v>5</v>
      </c>
      <c r="B79" s="14">
        <v>1</v>
      </c>
      <c r="C79" s="14">
        <v>2</v>
      </c>
      <c r="D79" s="14">
        <v>3</v>
      </c>
      <c r="E79" s="14">
        <v>4</v>
      </c>
      <c r="F79" s="14">
        <v>5</v>
      </c>
      <c r="G79" s="14">
        <v>6</v>
      </c>
      <c r="H79" s="14">
        <v>7</v>
      </c>
      <c r="I79" s="14">
        <v>8</v>
      </c>
      <c r="J79" s="14">
        <v>9</v>
      </c>
      <c r="K79" s="14">
        <v>10</v>
      </c>
      <c r="L79" s="14">
        <v>11</v>
      </c>
      <c r="M79" s="14">
        <v>12</v>
      </c>
      <c r="N79" s="14">
        <v>13</v>
      </c>
      <c r="O79" s="12" t="s">
        <v>4</v>
      </c>
      <c r="Q79" s="14" t="s">
        <v>5</v>
      </c>
      <c r="R79" s="14" t="str">
        <f t="shared" ref="R79:AC79" si="46">R$9</f>
        <v>0-10</v>
      </c>
      <c r="S79" s="14" t="str">
        <f t="shared" si="46"/>
        <v>11-15</v>
      </c>
      <c r="T79" s="14" t="str">
        <f t="shared" si="46"/>
        <v>16-20</v>
      </c>
      <c r="U79" s="14" t="str">
        <f t="shared" si="46"/>
        <v>21-25</v>
      </c>
      <c r="V79" s="14" t="str">
        <f t="shared" si="46"/>
        <v>26-30</v>
      </c>
      <c r="W79" s="14" t="str">
        <f t="shared" si="46"/>
        <v>31-35</v>
      </c>
      <c r="X79" s="14" t="str">
        <f t="shared" si="46"/>
        <v>36-40</v>
      </c>
      <c r="Y79" s="14" t="str">
        <f t="shared" si="46"/>
        <v>41-45</v>
      </c>
      <c r="Z79" s="14" t="str">
        <f t="shared" si="46"/>
        <v>46-50</v>
      </c>
      <c r="AA79" s="14" t="str">
        <f t="shared" si="46"/>
        <v>51-60</v>
      </c>
      <c r="AB79" s="14" t="str">
        <f t="shared" si="46"/>
        <v>61-70</v>
      </c>
      <c r="AC79" s="14" t="str">
        <f t="shared" si="46"/>
        <v>71-100</v>
      </c>
      <c r="AD79" s="12" t="s">
        <v>4</v>
      </c>
      <c r="AF79" s="14" t="s">
        <v>5</v>
      </c>
      <c r="AG79" s="102" t="str">
        <f t="shared" ref="AG79:AM79" si="47">TEXT(AG78,"dddd")</f>
        <v>Wednesday</v>
      </c>
      <c r="AH79" s="102" t="str">
        <f t="shared" si="47"/>
        <v>Thursday</v>
      </c>
      <c r="AI79" s="102" t="str">
        <f t="shared" si="47"/>
        <v>Friday</v>
      </c>
      <c r="AJ79" s="102" t="str">
        <f t="shared" si="47"/>
        <v>Saturday</v>
      </c>
      <c r="AK79" s="102" t="str">
        <f t="shared" si="47"/>
        <v>Sunday</v>
      </c>
      <c r="AL79" s="102" t="str">
        <f t="shared" si="47"/>
        <v>Monday</v>
      </c>
      <c r="AM79" s="102" t="str">
        <f t="shared" si="47"/>
        <v>Tuesday</v>
      </c>
      <c r="AN79" s="101" t="s">
        <v>22</v>
      </c>
      <c r="AO79" s="100" t="s">
        <v>10</v>
      </c>
      <c r="AQ79" s="29" t="s">
        <v>5</v>
      </c>
      <c r="AR79" s="55" t="str">
        <f t="shared" ref="AR79:AX79" si="48">TEXT(AR78,"dddd")</f>
        <v>Wednesday</v>
      </c>
      <c r="AS79" s="55" t="str">
        <f t="shared" si="48"/>
        <v>Thursday</v>
      </c>
      <c r="AT79" s="55" t="str">
        <f t="shared" si="48"/>
        <v>Friday</v>
      </c>
      <c r="AU79" s="55" t="str">
        <f t="shared" si="48"/>
        <v>Saturday</v>
      </c>
      <c r="AV79" s="55" t="str">
        <f t="shared" si="48"/>
        <v>Sunday</v>
      </c>
      <c r="AW79" s="55" t="str">
        <f t="shared" si="48"/>
        <v>Monday</v>
      </c>
      <c r="AX79" s="55" t="str">
        <f t="shared" si="48"/>
        <v>Tuesday</v>
      </c>
      <c r="AZ79" s="14" t="s">
        <v>21</v>
      </c>
      <c r="BA79" s="99" t="str">
        <f t="shared" ref="BA79:BG79" si="49">TEXT(BA78,"dddd")</f>
        <v>Wednesday</v>
      </c>
      <c r="BB79" s="99" t="str">
        <f t="shared" si="49"/>
        <v>Thursday</v>
      </c>
      <c r="BC79" s="99" t="str">
        <f t="shared" si="49"/>
        <v>Friday</v>
      </c>
      <c r="BD79" s="99" t="str">
        <f t="shared" si="49"/>
        <v>Saturday</v>
      </c>
      <c r="BE79" s="99" t="str">
        <f t="shared" si="49"/>
        <v>Sunday</v>
      </c>
      <c r="BF79" s="99" t="str">
        <f t="shared" si="49"/>
        <v>Monday</v>
      </c>
      <c r="BG79" s="99" t="str">
        <f t="shared" si="49"/>
        <v>Tuesday</v>
      </c>
      <c r="BI79" s="98" t="s">
        <v>20</v>
      </c>
      <c r="BJ79" s="97" t="s">
        <v>19</v>
      </c>
      <c r="BK79" s="96" t="s">
        <v>18</v>
      </c>
      <c r="BL79" s="95" t="s">
        <v>17</v>
      </c>
      <c r="BM79" s="94" t="s">
        <v>16</v>
      </c>
    </row>
    <row r="80" spans="1:65" x14ac:dyDescent="0.25">
      <c r="A80" s="14">
        <v>1</v>
      </c>
      <c r="B80" s="13">
        <v>19</v>
      </c>
      <c r="C80" s="13">
        <v>1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1</v>
      </c>
      <c r="K80" s="13">
        <v>0</v>
      </c>
      <c r="L80" s="13">
        <v>0</v>
      </c>
      <c r="M80" s="13">
        <v>0</v>
      </c>
      <c r="N80" s="13">
        <v>0</v>
      </c>
      <c r="O80" s="12">
        <f t="shared" ref="O80:O103" si="50">SUM(B80:N80)</f>
        <v>21</v>
      </c>
      <c r="Q80" s="14">
        <v>1</v>
      </c>
      <c r="R80" s="13">
        <v>0</v>
      </c>
      <c r="S80" s="13">
        <v>0</v>
      </c>
      <c r="T80" s="13">
        <v>0</v>
      </c>
      <c r="U80" s="13">
        <v>2</v>
      </c>
      <c r="V80" s="13">
        <v>3</v>
      </c>
      <c r="W80" s="13">
        <v>4</v>
      </c>
      <c r="X80" s="13">
        <v>7</v>
      </c>
      <c r="Y80" s="13">
        <v>3</v>
      </c>
      <c r="Z80" s="13">
        <v>1</v>
      </c>
      <c r="AA80" s="13">
        <v>0</v>
      </c>
      <c r="AB80" s="13">
        <v>0</v>
      </c>
      <c r="AC80" s="13">
        <v>1</v>
      </c>
      <c r="AD80" s="12">
        <f t="shared" ref="AD80:AD103" si="51">SUM(R80:AC80)</f>
        <v>21</v>
      </c>
      <c r="AF80" s="14">
        <v>1</v>
      </c>
      <c r="AG80" s="79">
        <f t="shared" ref="AG80:AG103" si="52">O45</f>
        <v>24</v>
      </c>
      <c r="AH80" s="78">
        <f t="shared" ref="AH80:AH103" si="53">O115</f>
        <v>30</v>
      </c>
      <c r="AI80" s="78">
        <f t="shared" ref="AI80:AI103" si="54">O185</f>
        <v>25</v>
      </c>
      <c r="AJ80" s="77">
        <f t="shared" ref="AJ80:AJ103" si="55">O255</f>
        <v>26</v>
      </c>
      <c r="AK80" s="77">
        <f t="shared" ref="AK80:AK103" si="56">O325</f>
        <v>34</v>
      </c>
      <c r="AL80" s="77">
        <f t="shared" ref="AL80:AL103" si="57">O395</f>
        <v>18</v>
      </c>
      <c r="AM80" s="77">
        <f t="shared" ref="AM80:AM103" si="58">O465</f>
        <v>12</v>
      </c>
      <c r="AN80" s="76">
        <f>($AL$80+$AM$80+$AG$80+$AH$80+$AI$80)/5</f>
        <v>21.8</v>
      </c>
      <c r="AO80" s="76">
        <f t="shared" ref="AO80:AO103" si="59">SUM(AG80:AM80)/7</f>
        <v>24.142857142857142</v>
      </c>
      <c r="AQ80" s="29">
        <v>1</v>
      </c>
      <c r="AR80" s="75">
        <v>33.9</v>
      </c>
      <c r="AS80" s="75">
        <v>33.5</v>
      </c>
      <c r="AT80" s="75">
        <v>37.799999999999997</v>
      </c>
      <c r="AU80" s="75">
        <v>34</v>
      </c>
      <c r="AV80" s="75">
        <v>33</v>
      </c>
      <c r="AW80" s="75">
        <v>30.5</v>
      </c>
      <c r="AX80" s="75">
        <v>35.1</v>
      </c>
      <c r="AY80" s="1" t="s">
        <v>11</v>
      </c>
      <c r="AZ80" s="93" t="str">
        <f>AZ10</f>
        <v>0-20</v>
      </c>
      <c r="BA80" s="92">
        <f>SUM(R73:T73)</f>
        <v>118</v>
      </c>
      <c r="BB80" s="92">
        <f>SUM(R143:T143)</f>
        <v>48</v>
      </c>
      <c r="BC80" s="92">
        <f>SUM(R213:T213)</f>
        <v>65</v>
      </c>
      <c r="BD80" s="92">
        <f>SUM(R283:T283)</f>
        <v>15</v>
      </c>
      <c r="BE80" s="92">
        <f>SUM(R353:T353)</f>
        <v>25</v>
      </c>
      <c r="BF80" s="92">
        <f>SUM(R423:T423)</f>
        <v>77</v>
      </c>
      <c r="BG80" s="92">
        <f>SUM(R493:T493)</f>
        <v>45</v>
      </c>
      <c r="BI80" s="15">
        <f>A8</f>
        <v>44377</v>
      </c>
      <c r="BJ80" s="91"/>
      <c r="BK80" s="90"/>
      <c r="BL80" s="89"/>
      <c r="BM80" s="47"/>
    </row>
    <row r="81" spans="1:65" x14ac:dyDescent="0.25">
      <c r="A81" s="14">
        <v>2</v>
      </c>
      <c r="B81" s="13">
        <v>19</v>
      </c>
      <c r="C81" s="13">
        <v>10</v>
      </c>
      <c r="D81" s="13">
        <v>0</v>
      </c>
      <c r="E81" s="13">
        <v>0</v>
      </c>
      <c r="F81" s="13">
        <v>1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2">
        <f t="shared" si="50"/>
        <v>30</v>
      </c>
      <c r="Q81" s="14">
        <v>2</v>
      </c>
      <c r="R81" s="13">
        <v>0</v>
      </c>
      <c r="S81" s="13">
        <v>0</v>
      </c>
      <c r="T81" s="13">
        <v>0</v>
      </c>
      <c r="U81" s="13">
        <v>1</v>
      </c>
      <c r="V81" s="13">
        <v>7</v>
      </c>
      <c r="W81" s="13">
        <v>10</v>
      </c>
      <c r="X81" s="13">
        <v>7</v>
      </c>
      <c r="Y81" s="13">
        <v>3</v>
      </c>
      <c r="Z81" s="13">
        <v>1</v>
      </c>
      <c r="AA81" s="13">
        <v>1</v>
      </c>
      <c r="AB81" s="13">
        <v>0</v>
      </c>
      <c r="AC81" s="13">
        <v>0</v>
      </c>
      <c r="AD81" s="12">
        <f t="shared" si="51"/>
        <v>30</v>
      </c>
      <c r="AF81" s="88">
        <v>2</v>
      </c>
      <c r="AG81" s="79">
        <f t="shared" si="52"/>
        <v>14</v>
      </c>
      <c r="AH81" s="78">
        <f t="shared" si="53"/>
        <v>14</v>
      </c>
      <c r="AI81" s="78">
        <f t="shared" si="54"/>
        <v>9</v>
      </c>
      <c r="AJ81" s="77">
        <f t="shared" si="55"/>
        <v>12</v>
      </c>
      <c r="AK81" s="77">
        <f t="shared" si="56"/>
        <v>21</v>
      </c>
      <c r="AL81" s="77">
        <f t="shared" si="57"/>
        <v>9</v>
      </c>
      <c r="AM81" s="77">
        <f t="shared" si="58"/>
        <v>6</v>
      </c>
      <c r="AN81" s="76">
        <f>($AL$81+$AM$81+$AG$81+$AH$81+$AI$81)/5</f>
        <v>10.4</v>
      </c>
      <c r="AO81" s="76">
        <f t="shared" si="59"/>
        <v>12.142857142857142</v>
      </c>
      <c r="AQ81" s="51">
        <v>2</v>
      </c>
      <c r="AR81" s="75">
        <v>34.1</v>
      </c>
      <c r="AS81" s="75">
        <v>34.799999999999997</v>
      </c>
      <c r="AT81" s="75">
        <v>34.1</v>
      </c>
      <c r="AU81" s="75">
        <v>35.5</v>
      </c>
      <c r="AV81" s="75">
        <v>31.6</v>
      </c>
      <c r="AW81" s="75">
        <v>33.6</v>
      </c>
      <c r="AX81" s="75">
        <v>35.5</v>
      </c>
      <c r="AY81" s="1" t="s">
        <v>11</v>
      </c>
      <c r="AZ81" s="87" t="str">
        <f>AZ11</f>
        <v>21-35</v>
      </c>
      <c r="BA81" s="86">
        <f>SUM(U73:W73)</f>
        <v>6336</v>
      </c>
      <c r="BB81" s="86">
        <f>SUM(U143:W143)</f>
        <v>5888</v>
      </c>
      <c r="BC81" s="86">
        <f>SUM(U213:W213)</f>
        <v>5878</v>
      </c>
      <c r="BD81" s="86">
        <f>SUM(U283:W283)</f>
        <v>4055</v>
      </c>
      <c r="BE81" s="86">
        <f>SUM(U353:W353)</f>
        <v>3707</v>
      </c>
      <c r="BF81" s="86">
        <f>SUM(U423:W423)</f>
        <v>5496</v>
      </c>
      <c r="BG81" s="86">
        <f>SUM(U493:W493)</f>
        <v>5086</v>
      </c>
      <c r="BI81" s="46" t="s">
        <v>3</v>
      </c>
      <c r="BJ81" s="45">
        <f>SUM(B70)</f>
        <v>5129</v>
      </c>
      <c r="BK81" s="44">
        <f>SUM(C70:D70,F70:H70,M70)</f>
        <v>931</v>
      </c>
      <c r="BL81" s="43">
        <f>SUM(E70,I70:L70,N70)</f>
        <v>54</v>
      </c>
      <c r="BM81" s="54">
        <f>SUM(BJ81:BL81)</f>
        <v>6114</v>
      </c>
    </row>
    <row r="82" spans="1:65" x14ac:dyDescent="0.25">
      <c r="A82" s="14">
        <v>3</v>
      </c>
      <c r="B82" s="13">
        <v>5</v>
      </c>
      <c r="C82" s="13">
        <v>3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2">
        <f t="shared" si="50"/>
        <v>8</v>
      </c>
      <c r="Q82" s="14">
        <v>3</v>
      </c>
      <c r="R82" s="13">
        <v>0</v>
      </c>
      <c r="S82" s="13">
        <v>0</v>
      </c>
      <c r="T82" s="13">
        <v>0</v>
      </c>
      <c r="U82" s="13">
        <v>0</v>
      </c>
      <c r="V82" s="13">
        <v>2</v>
      </c>
      <c r="W82" s="13">
        <v>3</v>
      </c>
      <c r="X82" s="13">
        <v>2</v>
      </c>
      <c r="Y82" s="13">
        <v>1</v>
      </c>
      <c r="Z82" s="13">
        <v>0</v>
      </c>
      <c r="AA82" s="13">
        <v>0</v>
      </c>
      <c r="AB82" s="13">
        <v>0</v>
      </c>
      <c r="AC82" s="13">
        <v>0</v>
      </c>
      <c r="AD82" s="12">
        <f t="shared" si="51"/>
        <v>8</v>
      </c>
      <c r="AF82" s="14">
        <v>3</v>
      </c>
      <c r="AG82" s="79">
        <f t="shared" si="52"/>
        <v>8</v>
      </c>
      <c r="AH82" s="78">
        <f t="shared" si="53"/>
        <v>13</v>
      </c>
      <c r="AI82" s="78">
        <f t="shared" si="54"/>
        <v>12</v>
      </c>
      <c r="AJ82" s="77">
        <f t="shared" si="55"/>
        <v>15</v>
      </c>
      <c r="AK82" s="77">
        <f t="shared" si="56"/>
        <v>14</v>
      </c>
      <c r="AL82" s="77">
        <f t="shared" si="57"/>
        <v>9</v>
      </c>
      <c r="AM82" s="77">
        <f t="shared" si="58"/>
        <v>13</v>
      </c>
      <c r="AN82" s="76">
        <f>($AL$82+$AM$82+$AG$82+$AH$82+$AI$82)/5</f>
        <v>11</v>
      </c>
      <c r="AO82" s="76">
        <f t="shared" si="59"/>
        <v>12</v>
      </c>
      <c r="AQ82" s="29">
        <v>3</v>
      </c>
      <c r="AR82" s="75">
        <v>38</v>
      </c>
      <c r="AS82" s="75">
        <v>30.7</v>
      </c>
      <c r="AT82" s="75">
        <v>33.4</v>
      </c>
      <c r="AU82" s="75">
        <v>36.299999999999997</v>
      </c>
      <c r="AV82" s="75">
        <v>31.2</v>
      </c>
      <c r="AW82" s="75">
        <v>34.9</v>
      </c>
      <c r="AX82" s="75">
        <v>34</v>
      </c>
      <c r="AY82" s="1" t="s">
        <v>11</v>
      </c>
      <c r="AZ82" s="85" t="str">
        <f>AZ12</f>
        <v>36-50</v>
      </c>
      <c r="BA82" s="84">
        <f>SUM(X73:Z73)</f>
        <v>757</v>
      </c>
      <c r="BB82" s="84">
        <f>SUM(X143:Z143)</f>
        <v>876</v>
      </c>
      <c r="BC82" s="84">
        <f>SUM(X213:Z213)</f>
        <v>814</v>
      </c>
      <c r="BD82" s="84">
        <f>SUM(X283:Z283)</f>
        <v>692</v>
      </c>
      <c r="BE82" s="84">
        <f>SUM(X353:Z353)</f>
        <v>562</v>
      </c>
      <c r="BF82" s="84">
        <f>SUM(X423:Z423)</f>
        <v>819</v>
      </c>
      <c r="BG82" s="84">
        <f>SUM(X493:Z493)</f>
        <v>889</v>
      </c>
      <c r="BI82" s="42" t="s">
        <v>2</v>
      </c>
      <c r="BJ82" s="62">
        <f>SUM(B71)</f>
        <v>5798</v>
      </c>
      <c r="BK82" s="61">
        <f>SUM(C71:D71,F71:H71,M71)</f>
        <v>1053</v>
      </c>
      <c r="BL82" s="60">
        <f>SUM(E71,I71:L71,N71)</f>
        <v>61</v>
      </c>
      <c r="BM82" s="54">
        <f>SUM(BJ82:BL82)</f>
        <v>6912</v>
      </c>
    </row>
    <row r="83" spans="1:65" x14ac:dyDescent="0.25">
      <c r="A83" s="14">
        <v>4</v>
      </c>
      <c r="B83" s="13">
        <v>7</v>
      </c>
      <c r="C83" s="13">
        <v>2</v>
      </c>
      <c r="D83" s="13">
        <v>0</v>
      </c>
      <c r="E83" s="13">
        <v>0</v>
      </c>
      <c r="F83" s="13">
        <v>1</v>
      </c>
      <c r="G83" s="13">
        <v>0</v>
      </c>
      <c r="H83" s="13">
        <v>0</v>
      </c>
      <c r="I83" s="13">
        <v>0</v>
      </c>
      <c r="J83" s="13">
        <v>2</v>
      </c>
      <c r="K83" s="13">
        <v>0</v>
      </c>
      <c r="L83" s="13">
        <v>0</v>
      </c>
      <c r="M83" s="13">
        <v>0</v>
      </c>
      <c r="N83" s="13">
        <v>0</v>
      </c>
      <c r="O83" s="12">
        <f t="shared" si="50"/>
        <v>12</v>
      </c>
      <c r="Q83" s="14">
        <v>4</v>
      </c>
      <c r="R83" s="13">
        <v>0</v>
      </c>
      <c r="S83" s="13">
        <v>0</v>
      </c>
      <c r="T83" s="13">
        <v>2</v>
      </c>
      <c r="U83" s="13">
        <v>0</v>
      </c>
      <c r="V83" s="13">
        <v>4</v>
      </c>
      <c r="W83" s="13">
        <v>1</v>
      </c>
      <c r="X83" s="13">
        <v>3</v>
      </c>
      <c r="Y83" s="13">
        <v>2</v>
      </c>
      <c r="Z83" s="13">
        <v>0</v>
      </c>
      <c r="AA83" s="13">
        <v>0</v>
      </c>
      <c r="AB83" s="13">
        <v>0</v>
      </c>
      <c r="AC83" s="13">
        <v>0</v>
      </c>
      <c r="AD83" s="12">
        <f t="shared" si="51"/>
        <v>12</v>
      </c>
      <c r="AF83" s="14">
        <v>4</v>
      </c>
      <c r="AG83" s="79">
        <f t="shared" si="52"/>
        <v>15</v>
      </c>
      <c r="AH83" s="78">
        <f t="shared" si="53"/>
        <v>17</v>
      </c>
      <c r="AI83" s="78">
        <f t="shared" si="54"/>
        <v>19</v>
      </c>
      <c r="AJ83" s="77">
        <f t="shared" si="55"/>
        <v>14</v>
      </c>
      <c r="AK83" s="77">
        <f t="shared" si="56"/>
        <v>8</v>
      </c>
      <c r="AL83" s="77">
        <f t="shared" si="57"/>
        <v>28</v>
      </c>
      <c r="AM83" s="77">
        <f t="shared" si="58"/>
        <v>12</v>
      </c>
      <c r="AN83" s="76">
        <f>($AL$83+$AM$83+$AG$83+$AH$83+$AI$83)/5</f>
        <v>18.2</v>
      </c>
      <c r="AO83" s="76">
        <f t="shared" si="59"/>
        <v>16.142857142857142</v>
      </c>
      <c r="AQ83" s="29">
        <v>4</v>
      </c>
      <c r="AR83" s="75">
        <v>38.700000000000003</v>
      </c>
      <c r="AS83" s="75">
        <v>37.700000000000003</v>
      </c>
      <c r="AT83" s="75">
        <v>37.200000000000003</v>
      </c>
      <c r="AU83" s="75">
        <v>34.4</v>
      </c>
      <c r="AV83" s="75">
        <v>31.8</v>
      </c>
      <c r="AW83" s="75">
        <v>35.6</v>
      </c>
      <c r="AX83" s="75">
        <v>36.299999999999997</v>
      </c>
      <c r="AY83" s="1" t="s">
        <v>11</v>
      </c>
      <c r="AZ83" s="83" t="str">
        <f>AZ13</f>
        <v>51-100</v>
      </c>
      <c r="BA83" s="82">
        <f>SUM(AA73:AC73)</f>
        <v>9</v>
      </c>
      <c r="BB83" s="82">
        <f>SUM(AA143:AC143)</f>
        <v>2</v>
      </c>
      <c r="BC83" s="82">
        <f>SUM(AA213:AC213)</f>
        <v>6</v>
      </c>
      <c r="BD83" s="82">
        <f>SUM(AA283:AC283)</f>
        <v>5</v>
      </c>
      <c r="BE83" s="82">
        <f>SUM(AA353:AC353)</f>
        <v>3</v>
      </c>
      <c r="BF83" s="82">
        <f>SUM(AA423:AC423)</f>
        <v>8</v>
      </c>
      <c r="BG83" s="82">
        <f>SUM(AA493:AC493)</f>
        <v>6</v>
      </c>
      <c r="BI83" s="38" t="s">
        <v>1</v>
      </c>
      <c r="BJ83" s="58">
        <f>SUM(B72)</f>
        <v>5883</v>
      </c>
      <c r="BK83" s="57">
        <f>SUM(C72:D72,F72:H72,M72)</f>
        <v>1061</v>
      </c>
      <c r="BL83" s="56">
        <f>SUM(E72,I72:L72,N72)</f>
        <v>61</v>
      </c>
      <c r="BM83" s="54">
        <f>SUM(BJ83:BL83)</f>
        <v>7005</v>
      </c>
    </row>
    <row r="84" spans="1:65" x14ac:dyDescent="0.25">
      <c r="A84" s="14">
        <v>5</v>
      </c>
      <c r="B84" s="13">
        <v>28</v>
      </c>
      <c r="C84" s="13">
        <v>2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12">
        <f t="shared" si="50"/>
        <v>31</v>
      </c>
      <c r="Q84" s="14">
        <v>5</v>
      </c>
      <c r="R84" s="13">
        <v>0</v>
      </c>
      <c r="S84" s="13">
        <v>0</v>
      </c>
      <c r="T84" s="13">
        <v>1</v>
      </c>
      <c r="U84" s="13">
        <v>1</v>
      </c>
      <c r="V84" s="13">
        <v>7</v>
      </c>
      <c r="W84" s="13">
        <v>12</v>
      </c>
      <c r="X84" s="13">
        <v>5</v>
      </c>
      <c r="Y84" s="13">
        <v>5</v>
      </c>
      <c r="Z84" s="13">
        <v>0</v>
      </c>
      <c r="AA84" s="13">
        <v>0</v>
      </c>
      <c r="AB84" s="13">
        <v>0</v>
      </c>
      <c r="AC84" s="13">
        <v>0</v>
      </c>
      <c r="AD84" s="12">
        <f t="shared" si="51"/>
        <v>31</v>
      </c>
      <c r="AF84" s="14">
        <v>5</v>
      </c>
      <c r="AG84" s="79">
        <f t="shared" si="52"/>
        <v>41</v>
      </c>
      <c r="AH84" s="78">
        <f t="shared" si="53"/>
        <v>43</v>
      </c>
      <c r="AI84" s="78">
        <f t="shared" si="54"/>
        <v>25</v>
      </c>
      <c r="AJ84" s="77">
        <f t="shared" si="55"/>
        <v>20</v>
      </c>
      <c r="AK84" s="77">
        <f t="shared" si="56"/>
        <v>15</v>
      </c>
      <c r="AL84" s="77">
        <f t="shared" si="57"/>
        <v>68</v>
      </c>
      <c r="AM84" s="77">
        <f t="shared" si="58"/>
        <v>38</v>
      </c>
      <c r="AN84" s="76">
        <f>($AL$84+$AM$84+$AG$84+$AH$84+$AI$84)/5</f>
        <v>43</v>
      </c>
      <c r="AO84" s="76">
        <f t="shared" si="59"/>
        <v>35.714285714285715</v>
      </c>
      <c r="AQ84" s="29">
        <v>5</v>
      </c>
      <c r="AR84" s="75">
        <v>34.1</v>
      </c>
      <c r="AS84" s="75">
        <v>34.9</v>
      </c>
      <c r="AT84" s="75">
        <v>34.299999999999997</v>
      </c>
      <c r="AU84" s="75">
        <v>32</v>
      </c>
      <c r="AV84" s="75">
        <v>32.700000000000003</v>
      </c>
      <c r="AW84" s="75">
        <v>35.200000000000003</v>
      </c>
      <c r="AX84" s="75">
        <v>34.9</v>
      </c>
      <c r="AY84" s="1" t="s">
        <v>11</v>
      </c>
      <c r="BI84" s="34" t="s">
        <v>0</v>
      </c>
      <c r="BJ84" s="33">
        <f>SUM(B73)</f>
        <v>6037</v>
      </c>
      <c r="BK84" s="32">
        <f>SUM(C73:D73,F73:H73,M73)</f>
        <v>1119</v>
      </c>
      <c r="BL84" s="31">
        <f>SUM(E73,I73:L73,N73)</f>
        <v>64</v>
      </c>
      <c r="BM84" s="54">
        <f>SUM(BJ84:BL84)</f>
        <v>7220</v>
      </c>
    </row>
    <row r="85" spans="1:65" x14ac:dyDescent="0.25">
      <c r="A85" s="14">
        <v>6</v>
      </c>
      <c r="B85" s="13">
        <v>74</v>
      </c>
      <c r="C85" s="13">
        <v>11</v>
      </c>
      <c r="D85" s="13">
        <v>1</v>
      </c>
      <c r="E85" s="13">
        <v>0</v>
      </c>
      <c r="F85" s="13">
        <v>0</v>
      </c>
      <c r="G85" s="13">
        <v>0</v>
      </c>
      <c r="H85" s="13">
        <v>1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2">
        <f t="shared" si="50"/>
        <v>87</v>
      </c>
      <c r="Q85" s="14">
        <v>6</v>
      </c>
      <c r="R85" s="13">
        <v>0</v>
      </c>
      <c r="S85" s="13">
        <v>0</v>
      </c>
      <c r="T85" s="13">
        <v>0</v>
      </c>
      <c r="U85" s="13">
        <v>4</v>
      </c>
      <c r="V85" s="13">
        <v>17</v>
      </c>
      <c r="W85" s="13">
        <v>24</v>
      </c>
      <c r="X85" s="13">
        <v>22</v>
      </c>
      <c r="Y85" s="13">
        <v>15</v>
      </c>
      <c r="Z85" s="13">
        <v>4</v>
      </c>
      <c r="AA85" s="13">
        <v>1</v>
      </c>
      <c r="AB85" s="13">
        <v>0</v>
      </c>
      <c r="AC85" s="13">
        <v>0</v>
      </c>
      <c r="AD85" s="12">
        <f t="shared" si="51"/>
        <v>87</v>
      </c>
      <c r="AF85" s="14">
        <v>6</v>
      </c>
      <c r="AG85" s="79">
        <f t="shared" si="52"/>
        <v>113</v>
      </c>
      <c r="AH85" s="78">
        <f t="shared" si="53"/>
        <v>82</v>
      </c>
      <c r="AI85" s="78">
        <f t="shared" si="54"/>
        <v>83</v>
      </c>
      <c r="AJ85" s="77">
        <f t="shared" si="55"/>
        <v>45</v>
      </c>
      <c r="AK85" s="77">
        <f t="shared" si="56"/>
        <v>30</v>
      </c>
      <c r="AL85" s="77">
        <f t="shared" si="57"/>
        <v>136</v>
      </c>
      <c r="AM85" s="77">
        <f t="shared" si="58"/>
        <v>96</v>
      </c>
      <c r="AN85" s="76">
        <f>($AL$85+$AM$85+$AG$85+$AH$85+$AI$85)/5</f>
        <v>102</v>
      </c>
      <c r="AO85" s="76">
        <f t="shared" si="59"/>
        <v>83.571428571428569</v>
      </c>
      <c r="AQ85" s="29">
        <v>6</v>
      </c>
      <c r="AR85" s="75">
        <v>35.1</v>
      </c>
      <c r="AS85" s="75">
        <v>35.200000000000003</v>
      </c>
      <c r="AT85" s="75">
        <v>34.799999999999997</v>
      </c>
      <c r="AU85" s="75">
        <v>34.9</v>
      </c>
      <c r="AV85" s="75">
        <v>36.799999999999997</v>
      </c>
      <c r="AW85" s="75">
        <v>34.6</v>
      </c>
      <c r="AX85" s="75">
        <v>34.799999999999997</v>
      </c>
      <c r="AY85" s="1" t="s">
        <v>11</v>
      </c>
      <c r="AZ85" s="81" t="s">
        <v>4</v>
      </c>
      <c r="BA85" s="80">
        <f t="shared" ref="BA85:BG85" si="60">SUM(BA80:BA83)</f>
        <v>7220</v>
      </c>
      <c r="BB85" s="80">
        <f t="shared" si="60"/>
        <v>6814</v>
      </c>
      <c r="BC85" s="80">
        <f t="shared" si="60"/>
        <v>6763</v>
      </c>
      <c r="BD85" s="80">
        <f t="shared" si="60"/>
        <v>4767</v>
      </c>
      <c r="BE85" s="80">
        <f t="shared" si="60"/>
        <v>4297</v>
      </c>
      <c r="BF85" s="80">
        <f t="shared" si="60"/>
        <v>6400</v>
      </c>
      <c r="BG85" s="80">
        <f t="shared" si="60"/>
        <v>6026</v>
      </c>
      <c r="BI85" s="68">
        <f>BI80+1</f>
        <v>44378</v>
      </c>
      <c r="BJ85" s="50"/>
      <c r="BK85" s="49"/>
      <c r="BL85" s="48"/>
      <c r="BM85" s="47"/>
    </row>
    <row r="86" spans="1:65" x14ac:dyDescent="0.25">
      <c r="A86" s="14">
        <v>7</v>
      </c>
      <c r="B86" s="13">
        <v>260</v>
      </c>
      <c r="C86" s="13">
        <v>46</v>
      </c>
      <c r="D86" s="13">
        <v>0</v>
      </c>
      <c r="E86" s="13">
        <v>0</v>
      </c>
      <c r="F86" s="13">
        <v>2</v>
      </c>
      <c r="G86" s="13">
        <v>0</v>
      </c>
      <c r="H86" s="13">
        <v>0</v>
      </c>
      <c r="I86" s="13">
        <v>1</v>
      </c>
      <c r="J86" s="13">
        <v>2</v>
      </c>
      <c r="K86" s="13">
        <v>0</v>
      </c>
      <c r="L86" s="13">
        <v>0</v>
      </c>
      <c r="M86" s="13">
        <v>2</v>
      </c>
      <c r="N86" s="13">
        <v>0</v>
      </c>
      <c r="O86" s="12">
        <f t="shared" si="50"/>
        <v>313</v>
      </c>
      <c r="Q86" s="14">
        <v>7</v>
      </c>
      <c r="R86" s="13">
        <v>0</v>
      </c>
      <c r="S86" s="13">
        <v>0</v>
      </c>
      <c r="T86" s="13">
        <v>1</v>
      </c>
      <c r="U86" s="13">
        <v>4</v>
      </c>
      <c r="V86" s="13">
        <v>82</v>
      </c>
      <c r="W86" s="13">
        <v>129</v>
      </c>
      <c r="X86" s="13">
        <v>65</v>
      </c>
      <c r="Y86" s="13">
        <v>24</v>
      </c>
      <c r="Z86" s="13">
        <v>8</v>
      </c>
      <c r="AA86" s="13">
        <v>0</v>
      </c>
      <c r="AB86" s="13">
        <v>0</v>
      </c>
      <c r="AC86" s="13">
        <v>0</v>
      </c>
      <c r="AD86" s="12">
        <f t="shared" si="51"/>
        <v>313</v>
      </c>
      <c r="AF86" s="14">
        <v>7</v>
      </c>
      <c r="AG86" s="79">
        <f t="shared" si="52"/>
        <v>300</v>
      </c>
      <c r="AH86" s="78">
        <f t="shared" si="53"/>
        <v>302</v>
      </c>
      <c r="AI86" s="78">
        <f t="shared" si="54"/>
        <v>276</v>
      </c>
      <c r="AJ86" s="77">
        <f t="shared" si="55"/>
        <v>103</v>
      </c>
      <c r="AK86" s="77">
        <f t="shared" si="56"/>
        <v>68</v>
      </c>
      <c r="AL86" s="77">
        <f t="shared" si="57"/>
        <v>321</v>
      </c>
      <c r="AM86" s="77">
        <f t="shared" si="58"/>
        <v>283</v>
      </c>
      <c r="AN86" s="76">
        <f>($AL$86+$AM$86+$AG$86+$AH$86+$AI$86)/5</f>
        <v>296.39999999999998</v>
      </c>
      <c r="AO86" s="76">
        <f t="shared" si="59"/>
        <v>236.14285714285714</v>
      </c>
      <c r="AQ86" s="29">
        <v>7</v>
      </c>
      <c r="AR86" s="75">
        <v>33.6</v>
      </c>
      <c r="AS86" s="75">
        <v>33.299999999999997</v>
      </c>
      <c r="AT86" s="75">
        <v>34.1</v>
      </c>
      <c r="AU86" s="75">
        <v>34</v>
      </c>
      <c r="AV86" s="75">
        <v>33.4</v>
      </c>
      <c r="AW86" s="75">
        <v>33.200000000000003</v>
      </c>
      <c r="AX86" s="75">
        <v>34.4</v>
      </c>
      <c r="AY86" s="1" t="s">
        <v>11</v>
      </c>
      <c r="BI86" s="46" t="s">
        <v>3</v>
      </c>
      <c r="BJ86" s="45">
        <f>SUM(B140)</f>
        <v>4820</v>
      </c>
      <c r="BK86" s="44">
        <f>SUM(C140:D140,F140:H140,M140)</f>
        <v>829</v>
      </c>
      <c r="BL86" s="43">
        <f>SUM(E140,I140:L140,N140)</f>
        <v>38</v>
      </c>
      <c r="BM86" s="54">
        <f>SUM(BJ86:BL86)</f>
        <v>5687</v>
      </c>
    </row>
    <row r="87" spans="1:65" x14ac:dyDescent="0.25">
      <c r="A87" s="14">
        <v>8</v>
      </c>
      <c r="B87" s="13">
        <v>449</v>
      </c>
      <c r="C87" s="13">
        <v>89</v>
      </c>
      <c r="D87" s="13">
        <v>0</v>
      </c>
      <c r="E87" s="13">
        <v>2</v>
      </c>
      <c r="F87" s="13">
        <v>3</v>
      </c>
      <c r="G87" s="13">
        <v>0</v>
      </c>
      <c r="H87" s="13">
        <v>0</v>
      </c>
      <c r="I87" s="13">
        <v>1</v>
      </c>
      <c r="J87" s="13">
        <v>1</v>
      </c>
      <c r="K87" s="13">
        <v>0</v>
      </c>
      <c r="L87" s="13">
        <v>3</v>
      </c>
      <c r="M87" s="13">
        <v>4</v>
      </c>
      <c r="N87" s="13">
        <v>0</v>
      </c>
      <c r="O87" s="12">
        <f t="shared" si="50"/>
        <v>552</v>
      </c>
      <c r="Q87" s="14">
        <v>8</v>
      </c>
      <c r="R87" s="13">
        <v>0</v>
      </c>
      <c r="S87" s="13">
        <v>0</v>
      </c>
      <c r="T87" s="13">
        <v>1</v>
      </c>
      <c r="U87" s="13">
        <v>26</v>
      </c>
      <c r="V87" s="13">
        <v>178</v>
      </c>
      <c r="W87" s="13">
        <v>247</v>
      </c>
      <c r="X87" s="13">
        <v>88</v>
      </c>
      <c r="Y87" s="13">
        <v>11</v>
      </c>
      <c r="Z87" s="13">
        <v>1</v>
      </c>
      <c r="AA87" s="13">
        <v>0</v>
      </c>
      <c r="AB87" s="13">
        <v>0</v>
      </c>
      <c r="AC87" s="13">
        <v>0</v>
      </c>
      <c r="AD87" s="12">
        <f t="shared" si="51"/>
        <v>552</v>
      </c>
      <c r="AF87" s="14">
        <v>8</v>
      </c>
      <c r="AG87" s="79">
        <f t="shared" si="52"/>
        <v>619</v>
      </c>
      <c r="AH87" s="78">
        <f t="shared" si="53"/>
        <v>598</v>
      </c>
      <c r="AI87" s="78">
        <f t="shared" si="54"/>
        <v>523</v>
      </c>
      <c r="AJ87" s="77">
        <f t="shared" si="55"/>
        <v>162</v>
      </c>
      <c r="AK87" s="77">
        <f t="shared" si="56"/>
        <v>97</v>
      </c>
      <c r="AL87" s="77">
        <f t="shared" si="57"/>
        <v>598</v>
      </c>
      <c r="AM87" s="77">
        <f t="shared" si="58"/>
        <v>605</v>
      </c>
      <c r="AN87" s="76">
        <f>($AL$87+$AM$87+$AG$87+$AH$87+$AI$87)/5</f>
        <v>588.6</v>
      </c>
      <c r="AO87" s="76">
        <f t="shared" si="59"/>
        <v>457.42857142857144</v>
      </c>
      <c r="AQ87" s="29">
        <v>8</v>
      </c>
      <c r="AR87" s="75">
        <v>30.8</v>
      </c>
      <c r="AS87" s="75">
        <v>31.7</v>
      </c>
      <c r="AT87" s="75">
        <v>31.3</v>
      </c>
      <c r="AU87" s="75">
        <v>32.700000000000003</v>
      </c>
      <c r="AV87" s="75">
        <v>33.1</v>
      </c>
      <c r="AW87" s="75">
        <v>31.5</v>
      </c>
      <c r="AX87" s="75">
        <v>31.7</v>
      </c>
      <c r="AY87" s="1" t="s">
        <v>11</v>
      </c>
      <c r="BI87" s="42" t="s">
        <v>2</v>
      </c>
      <c r="BJ87" s="62">
        <f>SUM(B141)</f>
        <v>5496</v>
      </c>
      <c r="BK87" s="61">
        <f>SUM(C141:D141,F141:H141,M141)</f>
        <v>954</v>
      </c>
      <c r="BL87" s="60">
        <f>SUM(E141,I141:L141,N141)</f>
        <v>42</v>
      </c>
      <c r="BM87" s="54">
        <f>SUM(BJ87:BL87)</f>
        <v>6492</v>
      </c>
    </row>
    <row r="88" spans="1:65" x14ac:dyDescent="0.25">
      <c r="A88" s="14">
        <v>9</v>
      </c>
      <c r="B88" s="13">
        <v>378</v>
      </c>
      <c r="C88" s="13">
        <v>72</v>
      </c>
      <c r="D88" s="13">
        <v>1</v>
      </c>
      <c r="E88" s="13">
        <v>1</v>
      </c>
      <c r="F88" s="13">
        <v>2</v>
      </c>
      <c r="G88" s="13">
        <v>0</v>
      </c>
      <c r="H88" s="13">
        <v>0</v>
      </c>
      <c r="I88" s="13">
        <v>0</v>
      </c>
      <c r="J88" s="13">
        <v>2</v>
      </c>
      <c r="K88" s="13">
        <v>0</v>
      </c>
      <c r="L88" s="13">
        <v>1</v>
      </c>
      <c r="M88" s="13">
        <v>1</v>
      </c>
      <c r="N88" s="13">
        <v>0</v>
      </c>
      <c r="O88" s="12">
        <f t="shared" si="50"/>
        <v>458</v>
      </c>
      <c r="Q88" s="14">
        <v>9</v>
      </c>
      <c r="R88" s="13">
        <v>0</v>
      </c>
      <c r="S88" s="13">
        <v>1</v>
      </c>
      <c r="T88" s="13">
        <v>4</v>
      </c>
      <c r="U88" s="13">
        <v>21</v>
      </c>
      <c r="V88" s="13">
        <v>163</v>
      </c>
      <c r="W88" s="13">
        <v>202</v>
      </c>
      <c r="X88" s="13">
        <v>58</v>
      </c>
      <c r="Y88" s="13">
        <v>8</v>
      </c>
      <c r="Z88" s="13">
        <v>1</v>
      </c>
      <c r="AA88" s="13">
        <v>0</v>
      </c>
      <c r="AB88" s="13">
        <v>0</v>
      </c>
      <c r="AC88" s="13">
        <v>0</v>
      </c>
      <c r="AD88" s="12">
        <f t="shared" si="51"/>
        <v>458</v>
      </c>
      <c r="AF88" s="14">
        <v>9</v>
      </c>
      <c r="AG88" s="79">
        <f t="shared" si="52"/>
        <v>607</v>
      </c>
      <c r="AH88" s="78">
        <f t="shared" si="53"/>
        <v>580</v>
      </c>
      <c r="AI88" s="78">
        <f t="shared" si="54"/>
        <v>497</v>
      </c>
      <c r="AJ88" s="77">
        <f t="shared" si="55"/>
        <v>251</v>
      </c>
      <c r="AK88" s="77">
        <f t="shared" si="56"/>
        <v>151</v>
      </c>
      <c r="AL88" s="77">
        <f t="shared" si="57"/>
        <v>568</v>
      </c>
      <c r="AM88" s="77">
        <f t="shared" si="58"/>
        <v>584</v>
      </c>
      <c r="AN88" s="76">
        <f>($AL$88+$AM$88+$AG$88+$AH$88+$AI$88)/5</f>
        <v>567.20000000000005</v>
      </c>
      <c r="AO88" s="76">
        <f t="shared" si="59"/>
        <v>462.57142857142856</v>
      </c>
      <c r="AQ88" s="29">
        <v>9</v>
      </c>
      <c r="AR88" s="75">
        <v>29.8</v>
      </c>
      <c r="AS88" s="75">
        <v>30.5</v>
      </c>
      <c r="AT88" s="75">
        <v>30.4</v>
      </c>
      <c r="AU88" s="75">
        <v>32.4</v>
      </c>
      <c r="AV88" s="75">
        <v>32.6</v>
      </c>
      <c r="AW88" s="75">
        <v>30.5</v>
      </c>
      <c r="AX88" s="75">
        <v>30.2</v>
      </c>
      <c r="AY88" s="1" t="s">
        <v>11</v>
      </c>
      <c r="BI88" s="38" t="s">
        <v>1</v>
      </c>
      <c r="BJ88" s="58">
        <f>SUM(B142)</f>
        <v>5612</v>
      </c>
      <c r="BK88" s="57">
        <f>SUM(C142:D142,F142:H142,M142)</f>
        <v>960</v>
      </c>
      <c r="BL88" s="56">
        <f>SUM(E142,I142:L142,N142)</f>
        <v>43</v>
      </c>
      <c r="BM88" s="54">
        <f>SUM(BJ88:BL88)</f>
        <v>6615</v>
      </c>
    </row>
    <row r="89" spans="1:65" x14ac:dyDescent="0.25">
      <c r="A89" s="14">
        <v>10</v>
      </c>
      <c r="B89" s="13">
        <v>292</v>
      </c>
      <c r="C89" s="13">
        <v>56</v>
      </c>
      <c r="D89" s="13">
        <v>0</v>
      </c>
      <c r="E89" s="13">
        <v>1</v>
      </c>
      <c r="F89" s="13">
        <v>1</v>
      </c>
      <c r="G89" s="13">
        <v>0</v>
      </c>
      <c r="H89" s="13">
        <v>0</v>
      </c>
      <c r="I89" s="13">
        <v>0</v>
      </c>
      <c r="J89" s="13">
        <v>1</v>
      </c>
      <c r="K89" s="13">
        <v>0</v>
      </c>
      <c r="L89" s="13">
        <v>3</v>
      </c>
      <c r="M89" s="13">
        <v>2</v>
      </c>
      <c r="N89" s="13">
        <v>0</v>
      </c>
      <c r="O89" s="12">
        <f t="shared" si="50"/>
        <v>356</v>
      </c>
      <c r="Q89" s="14">
        <v>10</v>
      </c>
      <c r="R89" s="13">
        <v>0</v>
      </c>
      <c r="S89" s="13">
        <v>0</v>
      </c>
      <c r="T89" s="13">
        <v>3</v>
      </c>
      <c r="U89" s="13">
        <v>24</v>
      </c>
      <c r="V89" s="13">
        <v>143</v>
      </c>
      <c r="W89" s="13">
        <v>126</v>
      </c>
      <c r="X89" s="13">
        <v>54</v>
      </c>
      <c r="Y89" s="13">
        <v>4</v>
      </c>
      <c r="Z89" s="13">
        <v>1</v>
      </c>
      <c r="AA89" s="13">
        <v>1</v>
      </c>
      <c r="AB89" s="13">
        <v>0</v>
      </c>
      <c r="AC89" s="13">
        <v>0</v>
      </c>
      <c r="AD89" s="12">
        <f t="shared" si="51"/>
        <v>356</v>
      </c>
      <c r="AF89" s="14">
        <v>10</v>
      </c>
      <c r="AG89" s="79">
        <f t="shared" si="52"/>
        <v>466</v>
      </c>
      <c r="AH89" s="78">
        <f t="shared" si="53"/>
        <v>441</v>
      </c>
      <c r="AI89" s="78">
        <f t="shared" si="54"/>
        <v>445</v>
      </c>
      <c r="AJ89" s="77">
        <f t="shared" si="55"/>
        <v>390</v>
      </c>
      <c r="AK89" s="77">
        <f t="shared" si="56"/>
        <v>285</v>
      </c>
      <c r="AL89" s="77">
        <f t="shared" si="57"/>
        <v>398</v>
      </c>
      <c r="AM89" s="77">
        <f t="shared" si="58"/>
        <v>363</v>
      </c>
      <c r="AN89" s="76">
        <f>($AL$89+$AM$89+$AG$89+$AH$89+$AI$89)/5</f>
        <v>422.6</v>
      </c>
      <c r="AO89" s="76">
        <f t="shared" si="59"/>
        <v>398.28571428571428</v>
      </c>
      <c r="AQ89" s="29">
        <v>10</v>
      </c>
      <c r="AR89" s="75">
        <v>29.8</v>
      </c>
      <c r="AS89" s="75">
        <v>30.1</v>
      </c>
      <c r="AT89" s="75">
        <v>30.4</v>
      </c>
      <c r="AU89" s="75">
        <v>30.8</v>
      </c>
      <c r="AV89" s="75">
        <v>30.6</v>
      </c>
      <c r="AW89" s="75">
        <v>30.1</v>
      </c>
      <c r="AX89" s="75">
        <v>30.5</v>
      </c>
      <c r="AY89" s="1" t="s">
        <v>11</v>
      </c>
      <c r="BI89" s="34" t="s">
        <v>0</v>
      </c>
      <c r="BJ89" s="33">
        <f>SUM(B143)</f>
        <v>5754</v>
      </c>
      <c r="BK89" s="32">
        <f>SUM(C143:D143,F143:H143,M143)</f>
        <v>1014</v>
      </c>
      <c r="BL89" s="31">
        <f>SUM(E143,I143:L143,N143)</f>
        <v>46</v>
      </c>
      <c r="BM89" s="54">
        <f>SUM(BJ89:BL89)</f>
        <v>6814</v>
      </c>
    </row>
    <row r="90" spans="1:65" x14ac:dyDescent="0.25">
      <c r="A90" s="14">
        <v>11</v>
      </c>
      <c r="B90" s="13">
        <v>236</v>
      </c>
      <c r="C90" s="13">
        <v>49</v>
      </c>
      <c r="D90" s="13">
        <v>0</v>
      </c>
      <c r="E90" s="13">
        <v>1</v>
      </c>
      <c r="F90" s="13">
        <v>0</v>
      </c>
      <c r="G90" s="13">
        <v>0</v>
      </c>
      <c r="H90" s="13">
        <v>0</v>
      </c>
      <c r="I90" s="13">
        <v>0</v>
      </c>
      <c r="J90" s="13">
        <v>5</v>
      </c>
      <c r="K90" s="13">
        <v>1</v>
      </c>
      <c r="L90" s="13">
        <v>0</v>
      </c>
      <c r="M90" s="13">
        <v>3</v>
      </c>
      <c r="N90" s="13">
        <v>0</v>
      </c>
      <c r="O90" s="12">
        <f t="shared" si="50"/>
        <v>295</v>
      </c>
      <c r="Q90" s="14">
        <v>11</v>
      </c>
      <c r="R90" s="13">
        <v>0</v>
      </c>
      <c r="S90" s="13">
        <v>0</v>
      </c>
      <c r="T90" s="13">
        <v>6</v>
      </c>
      <c r="U90" s="13">
        <v>18</v>
      </c>
      <c r="V90" s="13">
        <v>100</v>
      </c>
      <c r="W90" s="13">
        <v>136</v>
      </c>
      <c r="X90" s="13">
        <v>30</v>
      </c>
      <c r="Y90" s="13">
        <v>3</v>
      </c>
      <c r="Z90" s="13">
        <v>2</v>
      </c>
      <c r="AA90" s="13">
        <v>0</v>
      </c>
      <c r="AB90" s="13">
        <v>0</v>
      </c>
      <c r="AC90" s="13">
        <v>0</v>
      </c>
      <c r="AD90" s="12">
        <f t="shared" si="51"/>
        <v>295</v>
      </c>
      <c r="AF90" s="14">
        <v>11</v>
      </c>
      <c r="AG90" s="79">
        <f t="shared" si="52"/>
        <v>363</v>
      </c>
      <c r="AH90" s="78">
        <f t="shared" si="53"/>
        <v>415</v>
      </c>
      <c r="AI90" s="78">
        <f t="shared" si="54"/>
        <v>386</v>
      </c>
      <c r="AJ90" s="77">
        <f t="shared" si="55"/>
        <v>393</v>
      </c>
      <c r="AK90" s="77">
        <f t="shared" si="56"/>
        <v>376</v>
      </c>
      <c r="AL90" s="77">
        <f t="shared" si="57"/>
        <v>381</v>
      </c>
      <c r="AM90" s="77">
        <f t="shared" si="58"/>
        <v>379</v>
      </c>
      <c r="AN90" s="76">
        <f>($AL$90+$AM$90+$AG$90+$AH$90+$AI$90)/5</f>
        <v>384.8</v>
      </c>
      <c r="AO90" s="76">
        <f t="shared" si="59"/>
        <v>384.71428571428572</v>
      </c>
      <c r="AQ90" s="29">
        <v>11</v>
      </c>
      <c r="AR90" s="75">
        <v>30</v>
      </c>
      <c r="AS90" s="75">
        <v>29.6</v>
      </c>
      <c r="AT90" s="75">
        <v>29.3</v>
      </c>
      <c r="AU90" s="75">
        <v>30.5</v>
      </c>
      <c r="AV90" s="75">
        <v>30.3</v>
      </c>
      <c r="AW90" s="75">
        <v>29.9</v>
      </c>
      <c r="AX90" s="75">
        <v>29.6</v>
      </c>
      <c r="AY90" s="1" t="s">
        <v>11</v>
      </c>
      <c r="BI90" s="68">
        <f>BI85+1</f>
        <v>44379</v>
      </c>
      <c r="BJ90" s="50"/>
      <c r="BK90" s="49"/>
      <c r="BL90" s="48"/>
      <c r="BM90" s="47"/>
    </row>
    <row r="91" spans="1:65" x14ac:dyDescent="0.25">
      <c r="A91" s="14">
        <v>12</v>
      </c>
      <c r="B91" s="13">
        <v>285</v>
      </c>
      <c r="C91" s="13">
        <v>80</v>
      </c>
      <c r="D91" s="13">
        <v>1</v>
      </c>
      <c r="E91" s="13">
        <v>2</v>
      </c>
      <c r="F91" s="13">
        <v>2</v>
      </c>
      <c r="G91" s="13">
        <v>0</v>
      </c>
      <c r="H91" s="13">
        <v>1</v>
      </c>
      <c r="I91" s="13">
        <v>1</v>
      </c>
      <c r="J91" s="13">
        <v>3</v>
      </c>
      <c r="K91" s="13">
        <v>0</v>
      </c>
      <c r="L91" s="13">
        <v>3</v>
      </c>
      <c r="M91" s="13">
        <v>4</v>
      </c>
      <c r="N91" s="13">
        <v>0</v>
      </c>
      <c r="O91" s="12">
        <f t="shared" si="50"/>
        <v>382</v>
      </c>
      <c r="Q91" s="14">
        <v>12</v>
      </c>
      <c r="R91" s="13">
        <v>0</v>
      </c>
      <c r="S91" s="13">
        <v>0</v>
      </c>
      <c r="T91" s="13">
        <v>3</v>
      </c>
      <c r="U91" s="13">
        <v>45</v>
      </c>
      <c r="V91" s="13">
        <v>128</v>
      </c>
      <c r="W91" s="13">
        <v>153</v>
      </c>
      <c r="X91" s="13">
        <v>43</v>
      </c>
      <c r="Y91" s="13">
        <v>10</v>
      </c>
      <c r="Z91" s="13">
        <v>0</v>
      </c>
      <c r="AA91" s="13">
        <v>0</v>
      </c>
      <c r="AB91" s="13">
        <v>0</v>
      </c>
      <c r="AC91" s="13">
        <v>0</v>
      </c>
      <c r="AD91" s="12">
        <f t="shared" si="51"/>
        <v>382</v>
      </c>
      <c r="AF91" s="14">
        <v>12</v>
      </c>
      <c r="AG91" s="79">
        <f t="shared" si="52"/>
        <v>390</v>
      </c>
      <c r="AH91" s="78">
        <f t="shared" si="53"/>
        <v>403</v>
      </c>
      <c r="AI91" s="78">
        <f t="shared" si="54"/>
        <v>405</v>
      </c>
      <c r="AJ91" s="77">
        <f t="shared" si="55"/>
        <v>450</v>
      </c>
      <c r="AK91" s="77">
        <f t="shared" si="56"/>
        <v>427</v>
      </c>
      <c r="AL91" s="77">
        <f t="shared" si="57"/>
        <v>373</v>
      </c>
      <c r="AM91" s="77">
        <f t="shared" si="58"/>
        <v>314</v>
      </c>
      <c r="AN91" s="76">
        <f>($AL$91+$AM$91+$AG$91+$AH$91+$AI$91)/5</f>
        <v>377</v>
      </c>
      <c r="AO91" s="76">
        <f t="shared" si="59"/>
        <v>394.57142857142856</v>
      </c>
      <c r="AQ91" s="29">
        <v>12</v>
      </c>
      <c r="AR91" s="75">
        <v>28.8</v>
      </c>
      <c r="AS91" s="75">
        <v>29.6</v>
      </c>
      <c r="AT91" s="75">
        <v>29.7</v>
      </c>
      <c r="AU91" s="75">
        <v>30.1</v>
      </c>
      <c r="AV91" s="75">
        <v>30.1</v>
      </c>
      <c r="AW91" s="75">
        <v>29.8</v>
      </c>
      <c r="AX91" s="75">
        <v>30.5</v>
      </c>
      <c r="AY91" s="1" t="s">
        <v>11</v>
      </c>
      <c r="BI91" s="46" t="s">
        <v>3</v>
      </c>
      <c r="BJ91" s="45">
        <f>SUM(B210)</f>
        <v>4891</v>
      </c>
      <c r="BK91" s="44">
        <f>SUM(C210:D210,F210:H210,M210)</f>
        <v>835</v>
      </c>
      <c r="BL91" s="43">
        <f>SUM(E210,I210:L210,N210)</f>
        <v>40</v>
      </c>
      <c r="BM91" s="54">
        <f>SUM(BJ91:BL91)</f>
        <v>5766</v>
      </c>
    </row>
    <row r="92" spans="1:65" x14ac:dyDescent="0.25">
      <c r="A92" s="14">
        <v>13</v>
      </c>
      <c r="B92" s="13">
        <v>270</v>
      </c>
      <c r="C92" s="13">
        <v>64</v>
      </c>
      <c r="D92" s="13">
        <v>3</v>
      </c>
      <c r="E92" s="13">
        <v>0</v>
      </c>
      <c r="F92" s="13">
        <v>2</v>
      </c>
      <c r="G92" s="13">
        <v>0</v>
      </c>
      <c r="H92" s="13">
        <v>0</v>
      </c>
      <c r="I92" s="13">
        <v>1</v>
      </c>
      <c r="J92" s="13">
        <v>1</v>
      </c>
      <c r="K92" s="13">
        <v>0</v>
      </c>
      <c r="L92" s="13">
        <v>1</v>
      </c>
      <c r="M92" s="13">
        <v>4</v>
      </c>
      <c r="N92" s="13">
        <v>0</v>
      </c>
      <c r="O92" s="12">
        <f t="shared" si="50"/>
        <v>346</v>
      </c>
      <c r="Q92" s="14">
        <v>13</v>
      </c>
      <c r="R92" s="13">
        <v>0</v>
      </c>
      <c r="S92" s="13">
        <v>0</v>
      </c>
      <c r="T92" s="13">
        <v>2</v>
      </c>
      <c r="U92" s="13">
        <v>28</v>
      </c>
      <c r="V92" s="13">
        <v>97</v>
      </c>
      <c r="W92" s="13">
        <v>148</v>
      </c>
      <c r="X92" s="13">
        <v>61</v>
      </c>
      <c r="Y92" s="13">
        <v>9</v>
      </c>
      <c r="Z92" s="13">
        <v>1</v>
      </c>
      <c r="AA92" s="13">
        <v>0</v>
      </c>
      <c r="AB92" s="13">
        <v>0</v>
      </c>
      <c r="AC92" s="13">
        <v>0</v>
      </c>
      <c r="AD92" s="12">
        <f t="shared" si="51"/>
        <v>346</v>
      </c>
      <c r="AF92" s="14">
        <v>13</v>
      </c>
      <c r="AG92" s="79">
        <f t="shared" si="52"/>
        <v>395</v>
      </c>
      <c r="AH92" s="78">
        <f t="shared" si="53"/>
        <v>360</v>
      </c>
      <c r="AI92" s="78">
        <f t="shared" si="54"/>
        <v>491</v>
      </c>
      <c r="AJ92" s="77">
        <f t="shared" si="55"/>
        <v>530</v>
      </c>
      <c r="AK92" s="77">
        <f t="shared" si="56"/>
        <v>426</v>
      </c>
      <c r="AL92" s="77">
        <f t="shared" si="57"/>
        <v>356</v>
      </c>
      <c r="AM92" s="77">
        <f t="shared" si="58"/>
        <v>306</v>
      </c>
      <c r="AN92" s="76">
        <f>($AL$92+$AM$92+$AG$92+$AH$92+$AI$92)/5</f>
        <v>381.6</v>
      </c>
      <c r="AO92" s="76">
        <f t="shared" si="59"/>
        <v>409.14285714285717</v>
      </c>
      <c r="AQ92" s="29">
        <v>13</v>
      </c>
      <c r="AR92" s="75">
        <v>29.1</v>
      </c>
      <c r="AS92" s="75">
        <v>29.6</v>
      </c>
      <c r="AT92" s="75">
        <v>30</v>
      </c>
      <c r="AU92" s="75">
        <v>30.5</v>
      </c>
      <c r="AV92" s="75">
        <v>29.9</v>
      </c>
      <c r="AW92" s="75">
        <v>30.6</v>
      </c>
      <c r="AX92" s="75">
        <v>30.2</v>
      </c>
      <c r="AY92" s="1" t="s">
        <v>11</v>
      </c>
      <c r="BI92" s="42" t="s">
        <v>2</v>
      </c>
      <c r="BJ92" s="62">
        <f>SUM(B211)</f>
        <v>5496</v>
      </c>
      <c r="BK92" s="61">
        <f>SUM(C211:D211,F211:H211,M211)</f>
        <v>934</v>
      </c>
      <c r="BL92" s="60">
        <f>SUM(E211,I211:L211,N211)</f>
        <v>41</v>
      </c>
      <c r="BM92" s="54">
        <f>SUM(BJ92:BL92)</f>
        <v>6471</v>
      </c>
    </row>
    <row r="93" spans="1:65" x14ac:dyDescent="0.25">
      <c r="A93" s="14">
        <v>14</v>
      </c>
      <c r="B93" s="13">
        <v>334</v>
      </c>
      <c r="C93" s="13">
        <v>45</v>
      </c>
      <c r="D93" s="13">
        <v>1</v>
      </c>
      <c r="E93" s="13">
        <v>3</v>
      </c>
      <c r="F93" s="13">
        <v>2</v>
      </c>
      <c r="G93" s="13">
        <v>0</v>
      </c>
      <c r="H93" s="13">
        <v>0</v>
      </c>
      <c r="I93" s="13">
        <v>1</v>
      </c>
      <c r="J93" s="13">
        <v>2</v>
      </c>
      <c r="K93" s="13">
        <v>0</v>
      </c>
      <c r="L93" s="13">
        <v>2</v>
      </c>
      <c r="M93" s="13">
        <v>3</v>
      </c>
      <c r="N93" s="13">
        <v>0</v>
      </c>
      <c r="O93" s="12">
        <f t="shared" si="50"/>
        <v>393</v>
      </c>
      <c r="Q93" s="14">
        <v>14</v>
      </c>
      <c r="R93" s="13">
        <v>0</v>
      </c>
      <c r="S93" s="13">
        <v>4</v>
      </c>
      <c r="T93" s="13">
        <v>7</v>
      </c>
      <c r="U93" s="13">
        <v>29</v>
      </c>
      <c r="V93" s="13">
        <v>124</v>
      </c>
      <c r="W93" s="13">
        <v>172</v>
      </c>
      <c r="X93" s="13">
        <v>51</v>
      </c>
      <c r="Y93" s="13">
        <v>4</v>
      </c>
      <c r="Z93" s="13">
        <v>1</v>
      </c>
      <c r="AA93" s="13">
        <v>1</v>
      </c>
      <c r="AB93" s="13">
        <v>0</v>
      </c>
      <c r="AC93" s="13">
        <v>0</v>
      </c>
      <c r="AD93" s="12">
        <f t="shared" si="51"/>
        <v>393</v>
      </c>
      <c r="AF93" s="14">
        <v>14</v>
      </c>
      <c r="AG93" s="79">
        <f t="shared" si="52"/>
        <v>401</v>
      </c>
      <c r="AH93" s="78">
        <f t="shared" si="53"/>
        <v>361</v>
      </c>
      <c r="AI93" s="78">
        <f t="shared" si="54"/>
        <v>471</v>
      </c>
      <c r="AJ93" s="77">
        <f t="shared" si="55"/>
        <v>436</v>
      </c>
      <c r="AK93" s="77">
        <f t="shared" si="56"/>
        <v>372</v>
      </c>
      <c r="AL93" s="77">
        <f t="shared" si="57"/>
        <v>365</v>
      </c>
      <c r="AM93" s="77">
        <f t="shared" si="58"/>
        <v>303</v>
      </c>
      <c r="AN93" s="76">
        <f>($AL$93+$AM$93+$AG$93+$AH$93+$AI$93)/5</f>
        <v>380.2</v>
      </c>
      <c r="AO93" s="76">
        <f t="shared" si="59"/>
        <v>387</v>
      </c>
      <c r="AQ93" s="29">
        <v>14</v>
      </c>
      <c r="AR93" s="75">
        <v>28.9</v>
      </c>
      <c r="AS93" s="75">
        <v>29.8</v>
      </c>
      <c r="AT93" s="75">
        <v>30</v>
      </c>
      <c r="AU93" s="75">
        <v>30</v>
      </c>
      <c r="AV93" s="75">
        <v>30</v>
      </c>
      <c r="AW93" s="75">
        <v>29.6</v>
      </c>
      <c r="AX93" s="75">
        <v>30.1</v>
      </c>
      <c r="AY93" s="1" t="s">
        <v>11</v>
      </c>
      <c r="BI93" s="38" t="s">
        <v>1</v>
      </c>
      <c r="BJ93" s="58">
        <f>SUM(B212)</f>
        <v>5607</v>
      </c>
      <c r="BK93" s="57">
        <f>SUM(C212:D212,F212:H212,M212)</f>
        <v>942</v>
      </c>
      <c r="BL93" s="56">
        <f>SUM(E212,I212:L212,N212)</f>
        <v>41</v>
      </c>
      <c r="BM93" s="54">
        <f>SUM(BJ93:BL93)</f>
        <v>6590</v>
      </c>
    </row>
    <row r="94" spans="1:65" x14ac:dyDescent="0.25">
      <c r="A94" s="14">
        <v>15</v>
      </c>
      <c r="B94" s="13">
        <v>380</v>
      </c>
      <c r="C94" s="13">
        <v>67</v>
      </c>
      <c r="D94" s="13">
        <v>3</v>
      </c>
      <c r="E94" s="13">
        <v>0</v>
      </c>
      <c r="F94" s="13">
        <v>2</v>
      </c>
      <c r="G94" s="13">
        <v>0</v>
      </c>
      <c r="H94" s="13">
        <v>0</v>
      </c>
      <c r="I94" s="13">
        <v>1</v>
      </c>
      <c r="J94" s="13">
        <v>0</v>
      </c>
      <c r="K94" s="13">
        <v>0</v>
      </c>
      <c r="L94" s="13">
        <v>2</v>
      </c>
      <c r="M94" s="13">
        <v>12</v>
      </c>
      <c r="N94" s="13">
        <v>0</v>
      </c>
      <c r="O94" s="12">
        <f t="shared" si="50"/>
        <v>467</v>
      </c>
      <c r="Q94" s="14">
        <v>15</v>
      </c>
      <c r="R94" s="13">
        <v>2</v>
      </c>
      <c r="S94" s="13">
        <v>5</v>
      </c>
      <c r="T94" s="13">
        <v>4</v>
      </c>
      <c r="U94" s="13">
        <v>34</v>
      </c>
      <c r="V94" s="13">
        <v>163</v>
      </c>
      <c r="W94" s="13">
        <v>172</v>
      </c>
      <c r="X94" s="13">
        <v>73</v>
      </c>
      <c r="Y94" s="13">
        <v>12</v>
      </c>
      <c r="Z94" s="13">
        <v>2</v>
      </c>
      <c r="AA94" s="13">
        <v>0</v>
      </c>
      <c r="AB94" s="13">
        <v>0</v>
      </c>
      <c r="AC94" s="13">
        <v>0</v>
      </c>
      <c r="AD94" s="12">
        <f t="shared" si="51"/>
        <v>467</v>
      </c>
      <c r="AF94" s="14">
        <v>15</v>
      </c>
      <c r="AG94" s="79">
        <f t="shared" si="52"/>
        <v>499</v>
      </c>
      <c r="AH94" s="78">
        <f t="shared" si="53"/>
        <v>420</v>
      </c>
      <c r="AI94" s="78">
        <f t="shared" si="54"/>
        <v>550</v>
      </c>
      <c r="AJ94" s="77">
        <f t="shared" si="55"/>
        <v>394</v>
      </c>
      <c r="AK94" s="77">
        <f t="shared" si="56"/>
        <v>346</v>
      </c>
      <c r="AL94" s="77">
        <f t="shared" si="57"/>
        <v>425</v>
      </c>
      <c r="AM94" s="77">
        <f t="shared" si="58"/>
        <v>361</v>
      </c>
      <c r="AN94" s="76">
        <f>($AL$94+$AM$94+$AG$94+$AH$94+$AI$94)/5</f>
        <v>451</v>
      </c>
      <c r="AO94" s="76">
        <f t="shared" si="59"/>
        <v>427.85714285714283</v>
      </c>
      <c r="AQ94" s="29">
        <v>15</v>
      </c>
      <c r="AR94" s="75">
        <v>28.7</v>
      </c>
      <c r="AS94" s="75">
        <v>29.9</v>
      </c>
      <c r="AT94" s="75">
        <v>29.4</v>
      </c>
      <c r="AU94" s="75">
        <v>30.4</v>
      </c>
      <c r="AV94" s="75">
        <v>30.1</v>
      </c>
      <c r="AW94" s="75">
        <v>30.2</v>
      </c>
      <c r="AX94" s="75">
        <v>29.6</v>
      </c>
      <c r="AY94" s="1" t="s">
        <v>11</v>
      </c>
      <c r="BI94" s="34" t="s">
        <v>0</v>
      </c>
      <c r="BJ94" s="33">
        <f>SUM(B213)</f>
        <v>5731</v>
      </c>
      <c r="BK94" s="32">
        <f>SUM(C213:D213,F213:H213,M213)</f>
        <v>987</v>
      </c>
      <c r="BL94" s="31">
        <f>SUM(E213,I213:L213,N213)</f>
        <v>45</v>
      </c>
      <c r="BM94" s="54">
        <f>SUM(BJ94:BL94)</f>
        <v>6763</v>
      </c>
    </row>
    <row r="95" spans="1:65" x14ac:dyDescent="0.25">
      <c r="A95" s="14">
        <v>16</v>
      </c>
      <c r="B95" s="13">
        <v>470</v>
      </c>
      <c r="C95" s="13">
        <v>62</v>
      </c>
      <c r="D95" s="13">
        <v>0</v>
      </c>
      <c r="E95" s="13">
        <v>1</v>
      </c>
      <c r="F95" s="13">
        <v>1</v>
      </c>
      <c r="G95" s="13">
        <v>0</v>
      </c>
      <c r="H95" s="13">
        <v>0</v>
      </c>
      <c r="I95" s="13">
        <v>0</v>
      </c>
      <c r="J95" s="13">
        <v>2</v>
      </c>
      <c r="K95" s="13">
        <v>0</v>
      </c>
      <c r="L95" s="13">
        <v>1</v>
      </c>
      <c r="M95" s="13">
        <v>2</v>
      </c>
      <c r="N95" s="13">
        <v>0</v>
      </c>
      <c r="O95" s="12">
        <f t="shared" si="50"/>
        <v>539</v>
      </c>
      <c r="Q95" s="14">
        <v>16</v>
      </c>
      <c r="R95" s="13">
        <v>0</v>
      </c>
      <c r="S95" s="13">
        <v>1</v>
      </c>
      <c r="T95" s="13">
        <v>8</v>
      </c>
      <c r="U95" s="13">
        <v>40</v>
      </c>
      <c r="V95" s="13">
        <v>163</v>
      </c>
      <c r="W95" s="13">
        <v>229</v>
      </c>
      <c r="X95" s="13">
        <v>83</v>
      </c>
      <c r="Y95" s="13">
        <v>14</v>
      </c>
      <c r="Z95" s="13">
        <v>1</v>
      </c>
      <c r="AA95" s="13">
        <v>0</v>
      </c>
      <c r="AB95" s="13">
        <v>0</v>
      </c>
      <c r="AC95" s="13">
        <v>0</v>
      </c>
      <c r="AD95" s="12">
        <f t="shared" si="51"/>
        <v>539</v>
      </c>
      <c r="AF95" s="14">
        <v>16</v>
      </c>
      <c r="AG95" s="79">
        <f t="shared" si="52"/>
        <v>555</v>
      </c>
      <c r="AH95" s="78">
        <f t="shared" si="53"/>
        <v>519</v>
      </c>
      <c r="AI95" s="78">
        <f t="shared" si="54"/>
        <v>539</v>
      </c>
      <c r="AJ95" s="77">
        <f t="shared" si="55"/>
        <v>311</v>
      </c>
      <c r="AK95" s="77">
        <f t="shared" si="56"/>
        <v>306</v>
      </c>
      <c r="AL95" s="77">
        <f t="shared" si="57"/>
        <v>454</v>
      </c>
      <c r="AM95" s="77">
        <f t="shared" si="58"/>
        <v>438</v>
      </c>
      <c r="AN95" s="76">
        <f>($AL$95+$AM$95+$AG$95+$AH$95+$AI$95)/5</f>
        <v>501</v>
      </c>
      <c r="AO95" s="76">
        <f t="shared" si="59"/>
        <v>446</v>
      </c>
      <c r="AQ95" s="29">
        <v>16</v>
      </c>
      <c r="AR95" s="75">
        <v>29.1</v>
      </c>
      <c r="AS95" s="75">
        <v>29.8</v>
      </c>
      <c r="AT95" s="75">
        <v>29.4</v>
      </c>
      <c r="AU95" s="75">
        <v>30.7</v>
      </c>
      <c r="AV95" s="75">
        <v>30.3</v>
      </c>
      <c r="AW95" s="75">
        <v>28.8</v>
      </c>
      <c r="AX95" s="75">
        <v>30.5</v>
      </c>
      <c r="AY95" s="1" t="s">
        <v>11</v>
      </c>
      <c r="BI95" s="68">
        <f>BI90+1</f>
        <v>44380</v>
      </c>
      <c r="BJ95" s="50"/>
      <c r="BK95" s="49"/>
      <c r="BL95" s="48"/>
      <c r="BM95" s="47"/>
    </row>
    <row r="96" spans="1:65" x14ac:dyDescent="0.25">
      <c r="A96" s="14">
        <v>17</v>
      </c>
      <c r="B96" s="13">
        <v>526</v>
      </c>
      <c r="C96" s="13">
        <v>78</v>
      </c>
      <c r="D96" s="13">
        <v>2</v>
      </c>
      <c r="E96" s="13">
        <v>0</v>
      </c>
      <c r="F96" s="13">
        <v>0</v>
      </c>
      <c r="G96" s="13">
        <v>0</v>
      </c>
      <c r="H96" s="13">
        <v>1</v>
      </c>
      <c r="I96" s="13">
        <v>0</v>
      </c>
      <c r="J96" s="13">
        <v>2</v>
      </c>
      <c r="K96" s="13">
        <v>0</v>
      </c>
      <c r="L96" s="13">
        <v>0</v>
      </c>
      <c r="M96" s="13">
        <v>2</v>
      </c>
      <c r="N96" s="13">
        <v>0</v>
      </c>
      <c r="O96" s="12">
        <f t="shared" si="50"/>
        <v>611</v>
      </c>
      <c r="Q96" s="14">
        <v>17</v>
      </c>
      <c r="R96" s="13">
        <v>1</v>
      </c>
      <c r="S96" s="13">
        <v>8</v>
      </c>
      <c r="T96" s="13">
        <v>2</v>
      </c>
      <c r="U96" s="13">
        <v>23</v>
      </c>
      <c r="V96" s="13">
        <v>167</v>
      </c>
      <c r="W96" s="13">
        <v>279</v>
      </c>
      <c r="X96" s="13">
        <v>114</v>
      </c>
      <c r="Y96" s="13">
        <v>17</v>
      </c>
      <c r="Z96" s="13">
        <v>0</v>
      </c>
      <c r="AA96" s="13">
        <v>0</v>
      </c>
      <c r="AB96" s="13">
        <v>0</v>
      </c>
      <c r="AC96" s="13">
        <v>0</v>
      </c>
      <c r="AD96" s="12">
        <f t="shared" si="51"/>
        <v>611</v>
      </c>
      <c r="AF96" s="14">
        <v>17</v>
      </c>
      <c r="AG96" s="79">
        <f t="shared" si="52"/>
        <v>663</v>
      </c>
      <c r="AH96" s="78">
        <f t="shared" si="53"/>
        <v>615</v>
      </c>
      <c r="AI96" s="78">
        <f t="shared" si="54"/>
        <v>555</v>
      </c>
      <c r="AJ96" s="77">
        <f t="shared" si="55"/>
        <v>294</v>
      </c>
      <c r="AK96" s="77">
        <f t="shared" si="56"/>
        <v>324</v>
      </c>
      <c r="AL96" s="77">
        <f t="shared" si="57"/>
        <v>603</v>
      </c>
      <c r="AM96" s="77">
        <f t="shared" si="58"/>
        <v>561</v>
      </c>
      <c r="AN96" s="76">
        <f>($AL$96+$AM$96+$AG$96+$AH$96+$AI$96)/5</f>
        <v>599.4</v>
      </c>
      <c r="AO96" s="76">
        <f t="shared" si="59"/>
        <v>516.42857142857144</v>
      </c>
      <c r="AQ96" s="29">
        <v>17</v>
      </c>
      <c r="AR96" s="75">
        <v>30</v>
      </c>
      <c r="AS96" s="75">
        <v>30.3</v>
      </c>
      <c r="AT96" s="75">
        <v>30.1</v>
      </c>
      <c r="AU96" s="75">
        <v>31.7</v>
      </c>
      <c r="AV96" s="75">
        <v>30.3</v>
      </c>
      <c r="AW96" s="75">
        <v>30.4</v>
      </c>
      <c r="AX96" s="75">
        <v>31.1</v>
      </c>
      <c r="AY96" s="1" t="s">
        <v>11</v>
      </c>
      <c r="BI96" s="46" t="s">
        <v>3</v>
      </c>
      <c r="BJ96" s="45">
        <f>SUM(B280)</f>
        <v>3713</v>
      </c>
      <c r="BK96" s="44">
        <f>SUM(C280:D280,F280:H280,M280)</f>
        <v>336</v>
      </c>
      <c r="BL96" s="43">
        <f>SUM(E280,I280:L280,N280)</f>
        <v>5</v>
      </c>
      <c r="BM96" s="54">
        <f>SUM(BJ96:BL96)</f>
        <v>4054</v>
      </c>
    </row>
    <row r="97" spans="1:65" x14ac:dyDescent="0.25">
      <c r="A97" s="14">
        <v>18</v>
      </c>
      <c r="B97" s="13">
        <v>590</v>
      </c>
      <c r="C97" s="13">
        <v>53</v>
      </c>
      <c r="D97" s="13">
        <v>0</v>
      </c>
      <c r="E97" s="13">
        <v>0</v>
      </c>
      <c r="F97" s="13">
        <v>1</v>
      </c>
      <c r="G97" s="13">
        <v>0</v>
      </c>
      <c r="H97" s="13">
        <v>0</v>
      </c>
      <c r="I97" s="13">
        <v>0</v>
      </c>
      <c r="J97" s="13">
        <v>1</v>
      </c>
      <c r="K97" s="13">
        <v>0</v>
      </c>
      <c r="L97" s="13">
        <v>0</v>
      </c>
      <c r="M97" s="13">
        <v>1</v>
      </c>
      <c r="N97" s="13">
        <v>0</v>
      </c>
      <c r="O97" s="12">
        <f t="shared" si="50"/>
        <v>646</v>
      </c>
      <c r="Q97" s="14">
        <v>18</v>
      </c>
      <c r="R97" s="13">
        <v>0</v>
      </c>
      <c r="S97" s="13">
        <v>1</v>
      </c>
      <c r="T97" s="13">
        <v>5</v>
      </c>
      <c r="U97" s="13">
        <v>10</v>
      </c>
      <c r="V97" s="13">
        <v>179</v>
      </c>
      <c r="W97" s="13">
        <v>306</v>
      </c>
      <c r="X97" s="13">
        <v>120</v>
      </c>
      <c r="Y97" s="13">
        <v>21</v>
      </c>
      <c r="Z97" s="13">
        <v>4</v>
      </c>
      <c r="AA97" s="13">
        <v>0</v>
      </c>
      <c r="AB97" s="13">
        <v>0</v>
      </c>
      <c r="AC97" s="13">
        <v>0</v>
      </c>
      <c r="AD97" s="12">
        <f t="shared" si="51"/>
        <v>646</v>
      </c>
      <c r="AF97" s="14">
        <v>18</v>
      </c>
      <c r="AG97" s="79">
        <f t="shared" si="52"/>
        <v>707</v>
      </c>
      <c r="AH97" s="78">
        <f t="shared" si="53"/>
        <v>625</v>
      </c>
      <c r="AI97" s="78">
        <f t="shared" si="54"/>
        <v>544</v>
      </c>
      <c r="AJ97" s="77">
        <f t="shared" si="55"/>
        <v>249</v>
      </c>
      <c r="AK97" s="77">
        <f t="shared" si="56"/>
        <v>300</v>
      </c>
      <c r="AL97" s="77">
        <f t="shared" si="57"/>
        <v>506</v>
      </c>
      <c r="AM97" s="77">
        <f t="shared" si="58"/>
        <v>519</v>
      </c>
      <c r="AN97" s="76">
        <f>($AL$97+$AM$97+$AG$97+$AH$97+$AI$97)/5</f>
        <v>580.20000000000005</v>
      </c>
      <c r="AO97" s="76">
        <f t="shared" si="59"/>
        <v>492.85714285714283</v>
      </c>
      <c r="AQ97" s="29">
        <v>18</v>
      </c>
      <c r="AR97" s="75">
        <v>30.1</v>
      </c>
      <c r="AS97" s="75">
        <v>30.7</v>
      </c>
      <c r="AT97" s="75">
        <v>30.2</v>
      </c>
      <c r="AU97" s="75">
        <v>32</v>
      </c>
      <c r="AV97" s="75">
        <v>31.6</v>
      </c>
      <c r="AW97" s="75">
        <v>30.8</v>
      </c>
      <c r="AX97" s="75">
        <v>30.7</v>
      </c>
      <c r="AY97" s="1" t="s">
        <v>11</v>
      </c>
      <c r="BI97" s="42" t="s">
        <v>2</v>
      </c>
      <c r="BJ97" s="62">
        <f>SUM(B281)</f>
        <v>4076</v>
      </c>
      <c r="BK97" s="61">
        <f>SUM(C281:D281,F281:H281,M281)</f>
        <v>384</v>
      </c>
      <c r="BL97" s="60">
        <f>SUM(E281,I281:L281,N281)</f>
        <v>7</v>
      </c>
      <c r="BM97" s="54">
        <f>SUM(BJ97:BL97)</f>
        <v>4467</v>
      </c>
    </row>
    <row r="98" spans="1:65" x14ac:dyDescent="0.25">
      <c r="A98" s="14">
        <v>19</v>
      </c>
      <c r="B98" s="13">
        <v>388</v>
      </c>
      <c r="C98" s="13">
        <v>46</v>
      </c>
      <c r="D98" s="13">
        <v>0</v>
      </c>
      <c r="E98" s="13">
        <v>0</v>
      </c>
      <c r="F98" s="13">
        <v>1</v>
      </c>
      <c r="G98" s="13">
        <v>0</v>
      </c>
      <c r="H98" s="13">
        <v>0</v>
      </c>
      <c r="I98" s="13">
        <v>0</v>
      </c>
      <c r="J98" s="13">
        <v>1</v>
      </c>
      <c r="K98" s="13">
        <v>0</v>
      </c>
      <c r="L98" s="13">
        <v>0</v>
      </c>
      <c r="M98" s="13">
        <v>2</v>
      </c>
      <c r="N98" s="13">
        <v>0</v>
      </c>
      <c r="O98" s="12">
        <f t="shared" si="50"/>
        <v>438</v>
      </c>
      <c r="Q98" s="14">
        <v>19</v>
      </c>
      <c r="R98" s="13">
        <v>0</v>
      </c>
      <c r="S98" s="13">
        <v>0</v>
      </c>
      <c r="T98" s="13">
        <v>7</v>
      </c>
      <c r="U98" s="13">
        <v>15</v>
      </c>
      <c r="V98" s="13">
        <v>95</v>
      </c>
      <c r="W98" s="13">
        <v>183</v>
      </c>
      <c r="X98" s="13">
        <v>105</v>
      </c>
      <c r="Y98" s="13">
        <v>28</v>
      </c>
      <c r="Z98" s="13">
        <v>5</v>
      </c>
      <c r="AA98" s="13">
        <v>0</v>
      </c>
      <c r="AB98" s="13">
        <v>0</v>
      </c>
      <c r="AC98" s="13">
        <v>0</v>
      </c>
      <c r="AD98" s="12">
        <f t="shared" si="51"/>
        <v>438</v>
      </c>
      <c r="AF98" s="14">
        <v>19</v>
      </c>
      <c r="AG98" s="79">
        <f t="shared" si="52"/>
        <v>449</v>
      </c>
      <c r="AH98" s="78">
        <f t="shared" si="53"/>
        <v>350</v>
      </c>
      <c r="AI98" s="78">
        <f t="shared" si="54"/>
        <v>360</v>
      </c>
      <c r="AJ98" s="77">
        <f t="shared" si="55"/>
        <v>194</v>
      </c>
      <c r="AK98" s="77">
        <f t="shared" si="56"/>
        <v>217</v>
      </c>
      <c r="AL98" s="77">
        <f t="shared" si="57"/>
        <v>302</v>
      </c>
      <c r="AM98" s="77">
        <f t="shared" si="58"/>
        <v>288</v>
      </c>
      <c r="AN98" s="76">
        <f>($AL$98+$AM$98+$AG$98+$AH$98+$AI$98)/5</f>
        <v>349.8</v>
      </c>
      <c r="AO98" s="76">
        <f t="shared" si="59"/>
        <v>308.57142857142856</v>
      </c>
      <c r="AQ98" s="29">
        <v>19</v>
      </c>
      <c r="AR98" s="75">
        <v>31.1</v>
      </c>
      <c r="AS98" s="75">
        <v>31.3</v>
      </c>
      <c r="AT98" s="75">
        <v>30.7</v>
      </c>
      <c r="AU98" s="75">
        <v>31.5</v>
      </c>
      <c r="AV98" s="75">
        <v>30.6</v>
      </c>
      <c r="AW98" s="75">
        <v>30.2</v>
      </c>
      <c r="AX98" s="75">
        <v>31.3</v>
      </c>
      <c r="AY98" s="1" t="s">
        <v>11</v>
      </c>
      <c r="BI98" s="38" t="s">
        <v>1</v>
      </c>
      <c r="BJ98" s="58">
        <f>SUM(B282)</f>
        <v>4236</v>
      </c>
      <c r="BK98" s="57">
        <f>SUM(C282:D282,F282:H282,M282)</f>
        <v>391</v>
      </c>
      <c r="BL98" s="56">
        <f>SUM(E282,I282:L282,N282)</f>
        <v>8</v>
      </c>
      <c r="BM98" s="54">
        <f>SUM(BJ98:BL98)</f>
        <v>4635</v>
      </c>
    </row>
    <row r="99" spans="1:65" x14ac:dyDescent="0.25">
      <c r="A99" s="14">
        <v>20</v>
      </c>
      <c r="B99" s="13">
        <v>258</v>
      </c>
      <c r="C99" s="13">
        <v>24</v>
      </c>
      <c r="D99" s="13">
        <v>0</v>
      </c>
      <c r="E99" s="13">
        <v>1</v>
      </c>
      <c r="F99" s="13">
        <v>1</v>
      </c>
      <c r="G99" s="13">
        <v>0</v>
      </c>
      <c r="H99" s="13">
        <v>0</v>
      </c>
      <c r="I99" s="13">
        <v>0</v>
      </c>
      <c r="J99" s="13">
        <v>1</v>
      </c>
      <c r="K99" s="13">
        <v>0</v>
      </c>
      <c r="L99" s="13">
        <v>1</v>
      </c>
      <c r="M99" s="13">
        <v>1</v>
      </c>
      <c r="N99" s="13">
        <v>0</v>
      </c>
      <c r="O99" s="12">
        <f t="shared" si="50"/>
        <v>287</v>
      </c>
      <c r="Q99" s="14">
        <v>20</v>
      </c>
      <c r="R99" s="13">
        <v>0</v>
      </c>
      <c r="S99" s="13">
        <v>0</v>
      </c>
      <c r="T99" s="13">
        <v>1</v>
      </c>
      <c r="U99" s="13">
        <v>8</v>
      </c>
      <c r="V99" s="13">
        <v>68</v>
      </c>
      <c r="W99" s="13">
        <v>126</v>
      </c>
      <c r="X99" s="13">
        <v>59</v>
      </c>
      <c r="Y99" s="13">
        <v>19</v>
      </c>
      <c r="Z99" s="13">
        <v>6</v>
      </c>
      <c r="AA99" s="13">
        <v>0</v>
      </c>
      <c r="AB99" s="13">
        <v>0</v>
      </c>
      <c r="AC99" s="13">
        <v>0</v>
      </c>
      <c r="AD99" s="12">
        <f t="shared" si="51"/>
        <v>287</v>
      </c>
      <c r="AF99" s="14">
        <v>20</v>
      </c>
      <c r="AG99" s="79">
        <f t="shared" si="52"/>
        <v>227</v>
      </c>
      <c r="AH99" s="78">
        <f t="shared" si="53"/>
        <v>235</v>
      </c>
      <c r="AI99" s="78">
        <f t="shared" si="54"/>
        <v>208</v>
      </c>
      <c r="AJ99" s="77">
        <f t="shared" si="55"/>
        <v>146</v>
      </c>
      <c r="AK99" s="77">
        <f t="shared" si="56"/>
        <v>170</v>
      </c>
      <c r="AL99" s="77">
        <f t="shared" si="57"/>
        <v>174</v>
      </c>
      <c r="AM99" s="77">
        <f t="shared" si="58"/>
        <v>207</v>
      </c>
      <c r="AN99" s="76">
        <f>($AL$99+$AM$99+$AG$99+$AH$99+$AI$99)/5</f>
        <v>210.2</v>
      </c>
      <c r="AO99" s="76">
        <f t="shared" si="59"/>
        <v>195.28571428571428</v>
      </c>
      <c r="AQ99" s="29">
        <v>20</v>
      </c>
      <c r="AR99" s="75">
        <v>31.4</v>
      </c>
      <c r="AS99" s="75">
        <v>31.1</v>
      </c>
      <c r="AT99" s="75">
        <v>32.1</v>
      </c>
      <c r="AU99" s="75">
        <v>31.2</v>
      </c>
      <c r="AV99" s="75">
        <v>32.299999999999997</v>
      </c>
      <c r="AW99" s="75">
        <v>31.5</v>
      </c>
      <c r="AX99" s="75">
        <v>31.3</v>
      </c>
      <c r="AY99" s="1" t="s">
        <v>11</v>
      </c>
      <c r="BI99" s="34" t="s">
        <v>0</v>
      </c>
      <c r="BJ99" s="33">
        <f>SUM(B283)</f>
        <v>4352</v>
      </c>
      <c r="BK99" s="32">
        <f>SUM(C283:D283,F283:H283,M283)</f>
        <v>406</v>
      </c>
      <c r="BL99" s="31">
        <f>SUM(E283,I283:L283,N283)</f>
        <v>9</v>
      </c>
      <c r="BM99" s="54">
        <f>SUM(BJ99:BL99)</f>
        <v>4767</v>
      </c>
    </row>
    <row r="100" spans="1:65" x14ac:dyDescent="0.25">
      <c r="A100" s="14">
        <v>21</v>
      </c>
      <c r="B100" s="13">
        <v>190</v>
      </c>
      <c r="C100" s="13">
        <v>28</v>
      </c>
      <c r="D100" s="13">
        <v>0</v>
      </c>
      <c r="E100" s="13">
        <v>0</v>
      </c>
      <c r="F100" s="13">
        <v>1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2</v>
      </c>
      <c r="N100" s="13">
        <v>0</v>
      </c>
      <c r="O100" s="12">
        <f t="shared" si="50"/>
        <v>221</v>
      </c>
      <c r="Q100" s="14">
        <v>21</v>
      </c>
      <c r="R100" s="13">
        <v>0</v>
      </c>
      <c r="S100" s="13">
        <v>0</v>
      </c>
      <c r="T100" s="13">
        <v>1</v>
      </c>
      <c r="U100" s="13">
        <v>10</v>
      </c>
      <c r="V100" s="13">
        <v>55</v>
      </c>
      <c r="W100" s="13">
        <v>82</v>
      </c>
      <c r="X100" s="13">
        <v>50</v>
      </c>
      <c r="Y100" s="13">
        <v>14</v>
      </c>
      <c r="Z100" s="13">
        <v>8</v>
      </c>
      <c r="AA100" s="13">
        <v>1</v>
      </c>
      <c r="AB100" s="13">
        <v>0</v>
      </c>
      <c r="AC100" s="13">
        <v>0</v>
      </c>
      <c r="AD100" s="12">
        <f t="shared" si="51"/>
        <v>221</v>
      </c>
      <c r="AF100" s="14">
        <v>21</v>
      </c>
      <c r="AG100" s="79">
        <f t="shared" si="52"/>
        <v>175</v>
      </c>
      <c r="AH100" s="78">
        <f t="shared" si="53"/>
        <v>173</v>
      </c>
      <c r="AI100" s="78">
        <f t="shared" si="54"/>
        <v>122</v>
      </c>
      <c r="AJ100" s="77">
        <f t="shared" si="55"/>
        <v>98</v>
      </c>
      <c r="AK100" s="77">
        <f t="shared" si="56"/>
        <v>147</v>
      </c>
      <c r="AL100" s="77">
        <f t="shared" si="57"/>
        <v>136</v>
      </c>
      <c r="AM100" s="77">
        <f t="shared" si="58"/>
        <v>134</v>
      </c>
      <c r="AN100" s="76">
        <f>($AL$100+$AM$100+$AG$100+$AH$100+$AI$100)/5</f>
        <v>148</v>
      </c>
      <c r="AO100" s="76">
        <f t="shared" si="59"/>
        <v>140.71428571428572</v>
      </c>
      <c r="AQ100" s="29">
        <v>21</v>
      </c>
      <c r="AR100" s="75">
        <v>31.5</v>
      </c>
      <c r="AS100" s="75">
        <v>32</v>
      </c>
      <c r="AT100" s="75">
        <v>31.8</v>
      </c>
      <c r="AU100" s="75">
        <v>33.1</v>
      </c>
      <c r="AV100" s="75">
        <v>31.8</v>
      </c>
      <c r="AW100" s="75">
        <v>32.4</v>
      </c>
      <c r="AX100" s="75">
        <v>31.8</v>
      </c>
      <c r="AY100" s="1" t="s">
        <v>11</v>
      </c>
      <c r="BI100" s="68">
        <f>BI95+1</f>
        <v>44381</v>
      </c>
      <c r="BJ100" s="50"/>
      <c r="BK100" s="49"/>
      <c r="BL100" s="48"/>
      <c r="BM100" s="47"/>
    </row>
    <row r="101" spans="1:65" x14ac:dyDescent="0.25">
      <c r="A101" s="14">
        <v>22</v>
      </c>
      <c r="B101" s="13">
        <v>155</v>
      </c>
      <c r="C101" s="13">
        <v>8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0</v>
      </c>
      <c r="O101" s="12">
        <f t="shared" si="50"/>
        <v>164</v>
      </c>
      <c r="Q101" s="14">
        <v>22</v>
      </c>
      <c r="R101" s="13">
        <v>0</v>
      </c>
      <c r="S101" s="13">
        <v>0</v>
      </c>
      <c r="T101" s="13">
        <v>2</v>
      </c>
      <c r="U101" s="13">
        <v>1</v>
      </c>
      <c r="V101" s="13">
        <v>39</v>
      </c>
      <c r="W101" s="13">
        <v>55</v>
      </c>
      <c r="X101" s="13">
        <v>43</v>
      </c>
      <c r="Y101" s="13">
        <v>19</v>
      </c>
      <c r="Z101" s="13">
        <v>3</v>
      </c>
      <c r="AA101" s="13">
        <v>2</v>
      </c>
      <c r="AB101" s="13">
        <v>0</v>
      </c>
      <c r="AC101" s="13">
        <v>0</v>
      </c>
      <c r="AD101" s="12">
        <f t="shared" si="51"/>
        <v>164</v>
      </c>
      <c r="AF101" s="14">
        <v>22</v>
      </c>
      <c r="AG101" s="79">
        <f t="shared" si="52"/>
        <v>96</v>
      </c>
      <c r="AH101" s="78">
        <f t="shared" si="53"/>
        <v>95</v>
      </c>
      <c r="AI101" s="78">
        <f t="shared" si="54"/>
        <v>99</v>
      </c>
      <c r="AJ101" s="77">
        <f t="shared" si="55"/>
        <v>66</v>
      </c>
      <c r="AK101" s="77">
        <f t="shared" si="56"/>
        <v>79</v>
      </c>
      <c r="AL101" s="77">
        <f t="shared" si="57"/>
        <v>82</v>
      </c>
      <c r="AM101" s="77">
        <f t="shared" si="58"/>
        <v>109</v>
      </c>
      <c r="AN101" s="76">
        <f>($AL$101+$AM$101+$AG$101+$AH$101+$AI$101)/5</f>
        <v>96.2</v>
      </c>
      <c r="AO101" s="76">
        <f t="shared" si="59"/>
        <v>89.428571428571431</v>
      </c>
      <c r="AQ101" s="29">
        <v>22</v>
      </c>
      <c r="AR101" s="75">
        <v>32.200000000000003</v>
      </c>
      <c r="AS101" s="75">
        <v>31.9</v>
      </c>
      <c r="AT101" s="75">
        <v>32</v>
      </c>
      <c r="AU101" s="75">
        <v>32.1</v>
      </c>
      <c r="AV101" s="75">
        <v>32.1</v>
      </c>
      <c r="AW101" s="75">
        <v>32.299999999999997</v>
      </c>
      <c r="AX101" s="75">
        <v>30.5</v>
      </c>
      <c r="AY101" s="1" t="s">
        <v>11</v>
      </c>
      <c r="BI101" s="46" t="s">
        <v>3</v>
      </c>
      <c r="BJ101" s="45">
        <f>SUM(B350)</f>
        <v>3394</v>
      </c>
      <c r="BK101" s="44">
        <f>SUM(C350:D350,F350:H350,M350)</f>
        <v>229</v>
      </c>
      <c r="BL101" s="43">
        <f>SUM(E350,I350:L350,N350)</f>
        <v>4</v>
      </c>
      <c r="BM101" s="54">
        <f>SUM(BJ101:BL101)</f>
        <v>3627</v>
      </c>
    </row>
    <row r="102" spans="1:65" x14ac:dyDescent="0.25">
      <c r="A102" s="14">
        <v>23</v>
      </c>
      <c r="B102" s="13">
        <v>71</v>
      </c>
      <c r="C102" s="13">
        <v>9</v>
      </c>
      <c r="D102" s="13">
        <v>1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12">
        <f t="shared" si="50"/>
        <v>83</v>
      </c>
      <c r="Q102" s="14">
        <v>23</v>
      </c>
      <c r="R102" s="13">
        <v>0</v>
      </c>
      <c r="S102" s="13">
        <v>0</v>
      </c>
      <c r="T102" s="13">
        <v>0</v>
      </c>
      <c r="U102" s="13">
        <v>2</v>
      </c>
      <c r="V102" s="13">
        <v>14</v>
      </c>
      <c r="W102" s="13">
        <v>31</v>
      </c>
      <c r="X102" s="13">
        <v>24</v>
      </c>
      <c r="Y102" s="13">
        <v>7</v>
      </c>
      <c r="Z102" s="13">
        <v>3</v>
      </c>
      <c r="AA102" s="13">
        <v>2</v>
      </c>
      <c r="AB102" s="13">
        <v>0</v>
      </c>
      <c r="AC102" s="13">
        <v>0</v>
      </c>
      <c r="AD102" s="12">
        <f t="shared" si="51"/>
        <v>83</v>
      </c>
      <c r="AF102" s="14">
        <v>23</v>
      </c>
      <c r="AG102" s="79">
        <f t="shared" si="52"/>
        <v>63</v>
      </c>
      <c r="AH102" s="78">
        <f t="shared" si="53"/>
        <v>92</v>
      </c>
      <c r="AI102" s="78">
        <f t="shared" si="54"/>
        <v>75</v>
      </c>
      <c r="AJ102" s="77">
        <f t="shared" si="55"/>
        <v>98</v>
      </c>
      <c r="AK102" s="77">
        <f t="shared" si="56"/>
        <v>53</v>
      </c>
      <c r="AL102" s="77">
        <f t="shared" si="57"/>
        <v>55</v>
      </c>
      <c r="AM102" s="77">
        <f t="shared" si="58"/>
        <v>66</v>
      </c>
      <c r="AN102" s="76">
        <f>($AL$102+$AM$102+$AG$102+$AH$102+$AI$102)/5</f>
        <v>70.2</v>
      </c>
      <c r="AO102" s="76">
        <f t="shared" si="59"/>
        <v>71.714285714285708</v>
      </c>
      <c r="AQ102" s="29">
        <v>23</v>
      </c>
      <c r="AR102" s="75">
        <v>31.5</v>
      </c>
      <c r="AS102" s="75">
        <v>32</v>
      </c>
      <c r="AT102" s="75">
        <v>32.1</v>
      </c>
      <c r="AU102" s="75">
        <v>31.4</v>
      </c>
      <c r="AV102" s="75">
        <v>33.799999999999997</v>
      </c>
      <c r="AW102" s="75">
        <v>33.6</v>
      </c>
      <c r="AX102" s="75">
        <v>33.700000000000003</v>
      </c>
      <c r="AY102" s="1" t="s">
        <v>11</v>
      </c>
      <c r="BI102" s="42" t="s">
        <v>2</v>
      </c>
      <c r="BJ102" s="62">
        <f>SUM(B351)</f>
        <v>3824</v>
      </c>
      <c r="BK102" s="61">
        <f>SUM(C351:D351,F351:H351,M351)</f>
        <v>260</v>
      </c>
      <c r="BL102" s="60">
        <f>SUM(E351,I351:L351,N351)</f>
        <v>7</v>
      </c>
      <c r="BM102" s="54">
        <f>SUM(BJ102:BL102)</f>
        <v>4091</v>
      </c>
    </row>
    <row r="103" spans="1:65" x14ac:dyDescent="0.25">
      <c r="A103" s="14">
        <v>24</v>
      </c>
      <c r="B103" s="13">
        <v>53</v>
      </c>
      <c r="C103" s="13">
        <v>3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12">
        <f t="shared" si="50"/>
        <v>57</v>
      </c>
      <c r="Q103" s="14">
        <v>24</v>
      </c>
      <c r="R103" s="13">
        <v>0</v>
      </c>
      <c r="S103" s="13">
        <v>0</v>
      </c>
      <c r="T103" s="13">
        <v>0</v>
      </c>
      <c r="U103" s="13">
        <v>1</v>
      </c>
      <c r="V103" s="13">
        <v>11</v>
      </c>
      <c r="W103" s="13">
        <v>21</v>
      </c>
      <c r="X103" s="13">
        <v>15</v>
      </c>
      <c r="Y103" s="13">
        <v>7</v>
      </c>
      <c r="Z103" s="13">
        <v>2</v>
      </c>
      <c r="AA103" s="13">
        <v>0</v>
      </c>
      <c r="AB103" s="13">
        <v>0</v>
      </c>
      <c r="AC103" s="13">
        <v>0</v>
      </c>
      <c r="AD103" s="12">
        <f t="shared" si="51"/>
        <v>57</v>
      </c>
      <c r="AF103" s="14">
        <v>24</v>
      </c>
      <c r="AG103" s="79">
        <f t="shared" si="52"/>
        <v>30</v>
      </c>
      <c r="AH103" s="78">
        <f t="shared" si="53"/>
        <v>31</v>
      </c>
      <c r="AI103" s="78">
        <f t="shared" si="54"/>
        <v>44</v>
      </c>
      <c r="AJ103" s="77">
        <f t="shared" si="55"/>
        <v>70</v>
      </c>
      <c r="AK103" s="77">
        <f t="shared" si="56"/>
        <v>31</v>
      </c>
      <c r="AL103" s="77">
        <f t="shared" si="57"/>
        <v>35</v>
      </c>
      <c r="AM103" s="77">
        <f t="shared" si="58"/>
        <v>29</v>
      </c>
      <c r="AN103" s="76">
        <f>($AL$103+$AM$103+$AG$103+$AH$103+$AI$103)/5</f>
        <v>33.799999999999997</v>
      </c>
      <c r="AO103" s="76">
        <f t="shared" si="59"/>
        <v>38.571428571428569</v>
      </c>
      <c r="AQ103" s="29">
        <v>24</v>
      </c>
      <c r="AR103" s="75">
        <v>34.5</v>
      </c>
      <c r="AS103" s="75">
        <v>35.200000000000003</v>
      </c>
      <c r="AT103" s="75">
        <v>33.9</v>
      </c>
      <c r="AU103" s="75">
        <v>31.6</v>
      </c>
      <c r="AV103" s="75">
        <v>33.299999999999997</v>
      </c>
      <c r="AW103" s="75">
        <v>33</v>
      </c>
      <c r="AX103" s="75">
        <v>31.8</v>
      </c>
      <c r="AY103" s="1" t="s">
        <v>11</v>
      </c>
      <c r="BI103" s="38" t="s">
        <v>1</v>
      </c>
      <c r="BJ103" s="58">
        <f>SUM(B352)</f>
        <v>3902</v>
      </c>
      <c r="BK103" s="57">
        <f>SUM(C352:D352,F352:H352,M352)</f>
        <v>266</v>
      </c>
      <c r="BL103" s="56">
        <f>SUM(E352,I352:L352,N352)</f>
        <v>7</v>
      </c>
      <c r="BM103" s="54">
        <f>SUM(BJ103:BL103)</f>
        <v>4175</v>
      </c>
    </row>
    <row r="104" spans="1:65" x14ac:dyDescent="0.25">
      <c r="AF104" s="53"/>
      <c r="AG104" s="73"/>
      <c r="AH104" s="73"/>
      <c r="AI104" s="73"/>
      <c r="AJ104" s="74"/>
      <c r="AK104" s="74"/>
      <c r="AL104" s="74"/>
      <c r="AM104" s="74"/>
      <c r="AN104" s="73"/>
      <c r="AO104" s="53"/>
      <c r="AQ104" s="27"/>
      <c r="AR104" s="26"/>
      <c r="AS104" s="26"/>
      <c r="AT104" s="26"/>
      <c r="AU104" s="26"/>
      <c r="AV104" s="26"/>
      <c r="AW104" s="26"/>
      <c r="AX104" s="26"/>
      <c r="BI104" s="34" t="s">
        <v>0</v>
      </c>
      <c r="BJ104" s="33">
        <f>SUM(B353)</f>
        <v>4004</v>
      </c>
      <c r="BK104" s="32">
        <f>SUM(C353:D353,F353:H353,M353)</f>
        <v>286</v>
      </c>
      <c r="BL104" s="31">
        <f>SUM(E353,I353:L353,N353)</f>
        <v>7</v>
      </c>
      <c r="BM104" s="54">
        <f>SUM(BJ104:BL104)</f>
        <v>4297</v>
      </c>
    </row>
    <row r="105" spans="1:65" x14ac:dyDescent="0.25">
      <c r="A105" s="11" t="s">
        <v>3</v>
      </c>
      <c r="B105" s="10">
        <f t="shared" ref="B105:O105" si="61">SUM(B87:B98)</f>
        <v>4598</v>
      </c>
      <c r="C105" s="10">
        <f t="shared" si="61"/>
        <v>761</v>
      </c>
      <c r="D105" s="10">
        <f t="shared" si="61"/>
        <v>11</v>
      </c>
      <c r="E105" s="10">
        <f t="shared" si="61"/>
        <v>11</v>
      </c>
      <c r="F105" s="10">
        <f t="shared" si="61"/>
        <v>17</v>
      </c>
      <c r="G105" s="10">
        <f t="shared" si="61"/>
        <v>0</v>
      </c>
      <c r="H105" s="10">
        <f t="shared" si="61"/>
        <v>2</v>
      </c>
      <c r="I105" s="10">
        <f t="shared" si="61"/>
        <v>5</v>
      </c>
      <c r="J105" s="10">
        <f t="shared" si="61"/>
        <v>21</v>
      </c>
      <c r="K105" s="10">
        <f t="shared" si="61"/>
        <v>1</v>
      </c>
      <c r="L105" s="10">
        <f t="shared" si="61"/>
        <v>16</v>
      </c>
      <c r="M105" s="10">
        <f t="shared" si="61"/>
        <v>40</v>
      </c>
      <c r="N105" s="10">
        <f t="shared" si="61"/>
        <v>0</v>
      </c>
      <c r="O105" s="3">
        <f t="shared" si="61"/>
        <v>5483</v>
      </c>
      <c r="Q105" s="11" t="s">
        <v>3</v>
      </c>
      <c r="R105" s="10">
        <f t="shared" ref="R105:AD105" si="62">SUM(R87:R98)</f>
        <v>3</v>
      </c>
      <c r="S105" s="10">
        <f t="shared" si="62"/>
        <v>20</v>
      </c>
      <c r="T105" s="10">
        <f t="shared" si="62"/>
        <v>52</v>
      </c>
      <c r="U105" s="10">
        <f t="shared" si="62"/>
        <v>313</v>
      </c>
      <c r="V105" s="10">
        <f t="shared" si="62"/>
        <v>1700</v>
      </c>
      <c r="W105" s="10">
        <f t="shared" si="62"/>
        <v>2353</v>
      </c>
      <c r="X105" s="10">
        <f t="shared" si="62"/>
        <v>880</v>
      </c>
      <c r="Y105" s="10">
        <f t="shared" si="62"/>
        <v>141</v>
      </c>
      <c r="Z105" s="10">
        <f t="shared" si="62"/>
        <v>19</v>
      </c>
      <c r="AA105" s="10">
        <f t="shared" si="62"/>
        <v>2</v>
      </c>
      <c r="AB105" s="10">
        <f t="shared" si="62"/>
        <v>0</v>
      </c>
      <c r="AC105" s="10">
        <f t="shared" si="62"/>
        <v>0</v>
      </c>
      <c r="AD105" s="3">
        <f t="shared" si="62"/>
        <v>5483</v>
      </c>
      <c r="AF105" s="11" t="s">
        <v>3</v>
      </c>
      <c r="AG105" s="10">
        <f t="shared" ref="AG105:AO105" si="63">SUM(AG87:AG98)</f>
        <v>6114</v>
      </c>
      <c r="AH105" s="10">
        <f t="shared" si="63"/>
        <v>5687</v>
      </c>
      <c r="AI105" s="10">
        <f t="shared" si="63"/>
        <v>5766</v>
      </c>
      <c r="AJ105" s="10">
        <f t="shared" si="63"/>
        <v>4054</v>
      </c>
      <c r="AK105" s="10">
        <f t="shared" si="63"/>
        <v>3627</v>
      </c>
      <c r="AL105" s="10">
        <f t="shared" si="63"/>
        <v>5329</v>
      </c>
      <c r="AM105" s="10">
        <f t="shared" si="63"/>
        <v>5021</v>
      </c>
      <c r="AN105" s="72">
        <f t="shared" si="63"/>
        <v>5583.4</v>
      </c>
      <c r="AO105" s="72">
        <f t="shared" si="63"/>
        <v>5085.4285714285716</v>
      </c>
      <c r="AQ105" s="25" t="s">
        <v>13</v>
      </c>
      <c r="AR105" s="24">
        <v>29.4</v>
      </c>
      <c r="AS105" s="24">
        <v>29.6</v>
      </c>
      <c r="AT105" s="24">
        <v>29.5</v>
      </c>
      <c r="AU105" s="24">
        <v>30.3</v>
      </c>
      <c r="AV105" s="24">
        <v>30.2</v>
      </c>
      <c r="AW105" s="24">
        <v>29.9</v>
      </c>
      <c r="AX105" s="24">
        <v>30</v>
      </c>
      <c r="AY105" s="1" t="s">
        <v>11</v>
      </c>
      <c r="BI105" s="68">
        <f>BI100+1</f>
        <v>44382</v>
      </c>
      <c r="BJ105" s="50"/>
      <c r="BK105" s="49"/>
      <c r="BL105" s="48"/>
      <c r="BM105" s="47"/>
    </row>
    <row r="106" spans="1:65" x14ac:dyDescent="0.25">
      <c r="A106" s="9" t="s">
        <v>2</v>
      </c>
      <c r="B106" s="8">
        <f t="shared" ref="B106:O106" si="64">SUM(B86:B101)</f>
        <v>5461</v>
      </c>
      <c r="C106" s="8">
        <f t="shared" si="64"/>
        <v>867</v>
      </c>
      <c r="D106" s="8">
        <f t="shared" si="64"/>
        <v>11</v>
      </c>
      <c r="E106" s="8">
        <f t="shared" si="64"/>
        <v>12</v>
      </c>
      <c r="F106" s="8">
        <f t="shared" si="64"/>
        <v>21</v>
      </c>
      <c r="G106" s="8">
        <f t="shared" si="64"/>
        <v>0</v>
      </c>
      <c r="H106" s="8">
        <f t="shared" si="64"/>
        <v>2</v>
      </c>
      <c r="I106" s="8">
        <f t="shared" si="64"/>
        <v>6</v>
      </c>
      <c r="J106" s="8">
        <f t="shared" si="64"/>
        <v>25</v>
      </c>
      <c r="K106" s="8">
        <f t="shared" si="64"/>
        <v>1</v>
      </c>
      <c r="L106" s="8">
        <f t="shared" si="64"/>
        <v>17</v>
      </c>
      <c r="M106" s="8">
        <f t="shared" si="64"/>
        <v>45</v>
      </c>
      <c r="N106" s="8">
        <f t="shared" si="64"/>
        <v>0</v>
      </c>
      <c r="O106" s="3">
        <f t="shared" si="64"/>
        <v>6468</v>
      </c>
      <c r="Q106" s="9" t="s">
        <v>2</v>
      </c>
      <c r="R106" s="8">
        <f t="shared" ref="R106:AD106" si="65">SUM(R86:R101)</f>
        <v>3</v>
      </c>
      <c r="S106" s="8">
        <f t="shared" si="65"/>
        <v>20</v>
      </c>
      <c r="T106" s="8">
        <f t="shared" si="65"/>
        <v>57</v>
      </c>
      <c r="U106" s="8">
        <f t="shared" si="65"/>
        <v>336</v>
      </c>
      <c r="V106" s="8">
        <f t="shared" si="65"/>
        <v>1944</v>
      </c>
      <c r="W106" s="8">
        <f t="shared" si="65"/>
        <v>2745</v>
      </c>
      <c r="X106" s="8">
        <f t="shared" si="65"/>
        <v>1097</v>
      </c>
      <c r="Y106" s="8">
        <f t="shared" si="65"/>
        <v>217</v>
      </c>
      <c r="Z106" s="8">
        <f t="shared" si="65"/>
        <v>44</v>
      </c>
      <c r="AA106" s="8">
        <f t="shared" si="65"/>
        <v>5</v>
      </c>
      <c r="AB106" s="8">
        <f t="shared" si="65"/>
        <v>0</v>
      </c>
      <c r="AC106" s="8">
        <f t="shared" si="65"/>
        <v>0</v>
      </c>
      <c r="AD106" s="3">
        <f t="shared" si="65"/>
        <v>6468</v>
      </c>
      <c r="AF106" s="9" t="s">
        <v>2</v>
      </c>
      <c r="AG106" s="8">
        <f t="shared" ref="AG106:AO106" si="66">SUM(AG86:AG101)</f>
        <v>6912</v>
      </c>
      <c r="AH106" s="8">
        <f t="shared" si="66"/>
        <v>6492</v>
      </c>
      <c r="AI106" s="8">
        <f t="shared" si="66"/>
        <v>6471</v>
      </c>
      <c r="AJ106" s="8">
        <f t="shared" si="66"/>
        <v>4467</v>
      </c>
      <c r="AK106" s="8">
        <f t="shared" si="66"/>
        <v>4091</v>
      </c>
      <c r="AL106" s="8">
        <f t="shared" si="66"/>
        <v>6042</v>
      </c>
      <c r="AM106" s="8">
        <f t="shared" si="66"/>
        <v>5754</v>
      </c>
      <c r="AN106" s="72">
        <f t="shared" si="66"/>
        <v>6334.1999999999989</v>
      </c>
      <c r="AO106" s="72">
        <f t="shared" si="66"/>
        <v>5747</v>
      </c>
      <c r="AQ106" s="23" t="s">
        <v>12</v>
      </c>
      <c r="AR106" s="22">
        <v>28.9</v>
      </c>
      <c r="AS106" s="22">
        <v>29.8</v>
      </c>
      <c r="AT106" s="22">
        <v>29.4</v>
      </c>
      <c r="AU106" s="22">
        <v>30.6</v>
      </c>
      <c r="AV106" s="22">
        <v>30.2</v>
      </c>
      <c r="AW106" s="22">
        <v>29.5</v>
      </c>
      <c r="AX106" s="22">
        <v>30.1</v>
      </c>
      <c r="AY106" s="1" t="s">
        <v>11</v>
      </c>
      <c r="BI106" s="46" t="s">
        <v>3</v>
      </c>
      <c r="BJ106" s="45">
        <f>SUM(B420)</f>
        <v>4476</v>
      </c>
      <c r="BK106" s="44">
        <f>SUM(C420:D420,F420:H420,M420)</f>
        <v>820</v>
      </c>
      <c r="BL106" s="43">
        <f>SUM(E420,I420:L420,N420)</f>
        <v>33</v>
      </c>
      <c r="BM106" s="54">
        <f>SUM(BJ106:BL106)</f>
        <v>5329</v>
      </c>
    </row>
    <row r="107" spans="1:65" x14ac:dyDescent="0.25">
      <c r="A107" s="7" t="s">
        <v>1</v>
      </c>
      <c r="B107" s="6">
        <f t="shared" ref="B107:O107" si="67">SUM(B86:B103)</f>
        <v>5585</v>
      </c>
      <c r="C107" s="6">
        <f t="shared" si="67"/>
        <v>879</v>
      </c>
      <c r="D107" s="6">
        <f t="shared" si="67"/>
        <v>12</v>
      </c>
      <c r="E107" s="6">
        <f t="shared" si="67"/>
        <v>12</v>
      </c>
      <c r="F107" s="6">
        <f t="shared" si="67"/>
        <v>21</v>
      </c>
      <c r="G107" s="6">
        <f t="shared" si="67"/>
        <v>0</v>
      </c>
      <c r="H107" s="6">
        <f t="shared" si="67"/>
        <v>3</v>
      </c>
      <c r="I107" s="6">
        <f t="shared" si="67"/>
        <v>6</v>
      </c>
      <c r="J107" s="6">
        <f t="shared" si="67"/>
        <v>26</v>
      </c>
      <c r="K107" s="6">
        <f t="shared" si="67"/>
        <v>1</v>
      </c>
      <c r="L107" s="6">
        <f t="shared" si="67"/>
        <v>17</v>
      </c>
      <c r="M107" s="6">
        <f t="shared" si="67"/>
        <v>46</v>
      </c>
      <c r="N107" s="6">
        <f t="shared" si="67"/>
        <v>0</v>
      </c>
      <c r="O107" s="3">
        <f t="shared" si="67"/>
        <v>6608</v>
      </c>
      <c r="Q107" s="7" t="s">
        <v>1</v>
      </c>
      <c r="R107" s="6">
        <f t="shared" ref="R107:AD107" si="68">SUM(R86:R103)</f>
        <v>3</v>
      </c>
      <c r="S107" s="6">
        <f t="shared" si="68"/>
        <v>20</v>
      </c>
      <c r="T107" s="6">
        <f t="shared" si="68"/>
        <v>57</v>
      </c>
      <c r="U107" s="6">
        <f t="shared" si="68"/>
        <v>339</v>
      </c>
      <c r="V107" s="6">
        <f t="shared" si="68"/>
        <v>1969</v>
      </c>
      <c r="W107" s="6">
        <f t="shared" si="68"/>
        <v>2797</v>
      </c>
      <c r="X107" s="6">
        <f t="shared" si="68"/>
        <v>1136</v>
      </c>
      <c r="Y107" s="6">
        <f t="shared" si="68"/>
        <v>231</v>
      </c>
      <c r="Z107" s="6">
        <f t="shared" si="68"/>
        <v>49</v>
      </c>
      <c r="AA107" s="6">
        <f t="shared" si="68"/>
        <v>7</v>
      </c>
      <c r="AB107" s="6">
        <f t="shared" si="68"/>
        <v>0</v>
      </c>
      <c r="AC107" s="6">
        <f t="shared" si="68"/>
        <v>0</v>
      </c>
      <c r="AD107" s="3">
        <f t="shared" si="68"/>
        <v>6608</v>
      </c>
      <c r="AF107" s="7" t="s">
        <v>1</v>
      </c>
      <c r="AG107" s="6">
        <f t="shared" ref="AG107:AO107" si="69">SUM(AG86:AG103)</f>
        <v>7005</v>
      </c>
      <c r="AH107" s="6">
        <f t="shared" si="69"/>
        <v>6615</v>
      </c>
      <c r="AI107" s="6">
        <f t="shared" si="69"/>
        <v>6590</v>
      </c>
      <c r="AJ107" s="6">
        <f t="shared" si="69"/>
        <v>4635</v>
      </c>
      <c r="AK107" s="6">
        <f t="shared" si="69"/>
        <v>4175</v>
      </c>
      <c r="AL107" s="6">
        <f t="shared" si="69"/>
        <v>6132</v>
      </c>
      <c r="AM107" s="6">
        <f t="shared" si="69"/>
        <v>5849</v>
      </c>
      <c r="AN107" s="72">
        <f t="shared" si="69"/>
        <v>6438.1999999999989</v>
      </c>
      <c r="AO107" s="72">
        <f t="shared" si="69"/>
        <v>5857.2857142857138</v>
      </c>
      <c r="AQ107" s="21" t="s">
        <v>0</v>
      </c>
      <c r="AR107" s="20">
        <v>30.2</v>
      </c>
      <c r="AS107" s="20">
        <v>30.7</v>
      </c>
      <c r="AT107" s="20">
        <v>30.5</v>
      </c>
      <c r="AU107" s="20">
        <v>31.1</v>
      </c>
      <c r="AV107" s="20">
        <v>30.8</v>
      </c>
      <c r="AW107" s="20">
        <v>30.8</v>
      </c>
      <c r="AX107" s="20">
        <v>31</v>
      </c>
      <c r="AY107" s="1" t="s">
        <v>11</v>
      </c>
      <c r="BI107" s="42" t="s">
        <v>2</v>
      </c>
      <c r="BJ107" s="62">
        <f>SUM(B421)</f>
        <v>5055</v>
      </c>
      <c r="BK107" s="61">
        <f>SUM(C421:D421,F421:H421,M421)</f>
        <v>948</v>
      </c>
      <c r="BL107" s="60">
        <f>SUM(E421,I421:L421,N421)</f>
        <v>39</v>
      </c>
      <c r="BM107" s="54">
        <f>SUM(BJ107:BL107)</f>
        <v>6042</v>
      </c>
    </row>
    <row r="108" spans="1:65" x14ac:dyDescent="0.25">
      <c r="A108" s="5" t="s">
        <v>0</v>
      </c>
      <c r="B108" s="4">
        <f t="shared" ref="B108:O108" si="70">SUM(B80:B103)</f>
        <v>5737</v>
      </c>
      <c r="C108" s="4">
        <f t="shared" si="70"/>
        <v>908</v>
      </c>
      <c r="D108" s="4">
        <f t="shared" si="70"/>
        <v>13</v>
      </c>
      <c r="E108" s="4">
        <f t="shared" si="70"/>
        <v>12</v>
      </c>
      <c r="F108" s="4">
        <f t="shared" si="70"/>
        <v>23</v>
      </c>
      <c r="G108" s="4">
        <f t="shared" si="70"/>
        <v>0</v>
      </c>
      <c r="H108" s="4">
        <f t="shared" si="70"/>
        <v>4</v>
      </c>
      <c r="I108" s="4">
        <f t="shared" si="70"/>
        <v>6</v>
      </c>
      <c r="J108" s="4">
        <f t="shared" si="70"/>
        <v>29</v>
      </c>
      <c r="K108" s="4">
        <f t="shared" si="70"/>
        <v>1</v>
      </c>
      <c r="L108" s="4">
        <f t="shared" si="70"/>
        <v>17</v>
      </c>
      <c r="M108" s="4">
        <f t="shared" si="70"/>
        <v>47</v>
      </c>
      <c r="N108" s="4">
        <f t="shared" si="70"/>
        <v>0</v>
      </c>
      <c r="O108" s="3">
        <f t="shared" si="70"/>
        <v>6797</v>
      </c>
      <c r="Q108" s="5" t="s">
        <v>0</v>
      </c>
      <c r="R108" s="4">
        <f t="shared" ref="R108:AD108" si="71">SUM(R80:R103)</f>
        <v>3</v>
      </c>
      <c r="S108" s="4">
        <f t="shared" si="71"/>
        <v>20</v>
      </c>
      <c r="T108" s="4">
        <f t="shared" si="71"/>
        <v>60</v>
      </c>
      <c r="U108" s="4">
        <f t="shared" si="71"/>
        <v>347</v>
      </c>
      <c r="V108" s="4">
        <f t="shared" si="71"/>
        <v>2009</v>
      </c>
      <c r="W108" s="4">
        <f t="shared" si="71"/>
        <v>2851</v>
      </c>
      <c r="X108" s="4">
        <f t="shared" si="71"/>
        <v>1182</v>
      </c>
      <c r="Y108" s="4">
        <f t="shared" si="71"/>
        <v>260</v>
      </c>
      <c r="Z108" s="4">
        <f t="shared" si="71"/>
        <v>55</v>
      </c>
      <c r="AA108" s="4">
        <f t="shared" si="71"/>
        <v>9</v>
      </c>
      <c r="AB108" s="4">
        <f t="shared" si="71"/>
        <v>0</v>
      </c>
      <c r="AC108" s="4">
        <f t="shared" si="71"/>
        <v>1</v>
      </c>
      <c r="AD108" s="3">
        <f t="shared" si="71"/>
        <v>6797</v>
      </c>
      <c r="AF108" s="5" t="s">
        <v>0</v>
      </c>
      <c r="AG108" s="4">
        <f t="shared" ref="AG108:AO108" si="72">SUM(AG80:AG103)</f>
        <v>7220</v>
      </c>
      <c r="AH108" s="4">
        <f t="shared" si="72"/>
        <v>6814</v>
      </c>
      <c r="AI108" s="4">
        <f t="shared" si="72"/>
        <v>6763</v>
      </c>
      <c r="AJ108" s="4">
        <f t="shared" si="72"/>
        <v>4767</v>
      </c>
      <c r="AK108" s="4">
        <f t="shared" si="72"/>
        <v>4297</v>
      </c>
      <c r="AL108" s="4">
        <f t="shared" si="72"/>
        <v>6400</v>
      </c>
      <c r="AM108" s="4">
        <f t="shared" si="72"/>
        <v>6026</v>
      </c>
      <c r="AN108" s="72">
        <f t="shared" si="72"/>
        <v>6644.5999999999995</v>
      </c>
      <c r="AO108" s="72">
        <f t="shared" si="72"/>
        <v>6040.9999999999991</v>
      </c>
      <c r="BI108" s="38" t="s">
        <v>1</v>
      </c>
      <c r="BJ108" s="58">
        <f>SUM(B422)</f>
        <v>5140</v>
      </c>
      <c r="BK108" s="57">
        <f>SUM(C422:D422,F422:H422,M422)</f>
        <v>953</v>
      </c>
      <c r="BL108" s="56">
        <f>SUM(E422,I422:L422,N422)</f>
        <v>39</v>
      </c>
      <c r="BM108" s="54">
        <f>SUM(BJ108:BL108)</f>
        <v>6132</v>
      </c>
    </row>
    <row r="109" spans="1:65" x14ac:dyDescent="0.25">
      <c r="AF109" s="71"/>
      <c r="AG109" s="70"/>
      <c r="AH109" s="70"/>
      <c r="AI109" s="70"/>
      <c r="AJ109" s="70"/>
      <c r="AK109" s="70"/>
      <c r="AL109" s="70"/>
      <c r="AM109" s="70"/>
      <c r="AN109" s="69"/>
      <c r="AO109" s="69"/>
      <c r="AW109" s="19" t="s">
        <v>10</v>
      </c>
      <c r="AX109" s="18">
        <f>IF(COUNTIF(AR107:AX107,"&lt;&gt;-")&gt;0,SUMIF(AR107:AX107,"&lt;&gt;-")/COUNTIF(AR107:AX107,"&lt;&gt;-"),"-")</f>
        <v>30.728571428571431</v>
      </c>
      <c r="BI109" s="34" t="s">
        <v>0</v>
      </c>
      <c r="BJ109" s="33">
        <f>SUM(B423)</f>
        <v>5318</v>
      </c>
      <c r="BK109" s="32">
        <f>SUM(C423:D423,F423:H423,M423)</f>
        <v>1040</v>
      </c>
      <c r="BL109" s="31">
        <f>SUM(E423,I423:L423,N423)</f>
        <v>42</v>
      </c>
      <c r="BM109" s="54">
        <f>SUM(BJ109:BL109)</f>
        <v>6400</v>
      </c>
    </row>
    <row r="110" spans="1:65" x14ac:dyDescent="0.25">
      <c r="BI110" s="68">
        <f>BI105+1</f>
        <v>44383</v>
      </c>
      <c r="BJ110" s="50"/>
      <c r="BK110" s="49"/>
      <c r="BL110" s="48"/>
      <c r="BM110" s="47"/>
    </row>
    <row r="111" spans="1:65" x14ac:dyDescent="0.25">
      <c r="A111" s="16"/>
      <c r="B111" s="17" t="s">
        <v>8</v>
      </c>
      <c r="C111" s="16" t="str">
        <f>C41</f>
        <v>Southbound</v>
      </c>
      <c r="R111" s="17" t="s">
        <v>8</v>
      </c>
      <c r="S111" s="16" t="str">
        <f>C41</f>
        <v>Southbound</v>
      </c>
      <c r="AT111" s="64"/>
      <c r="AU111" s="63"/>
      <c r="AV111" s="67" t="s">
        <v>15</v>
      </c>
      <c r="AW111" s="63"/>
      <c r="AX111" s="66"/>
      <c r="BI111" s="46" t="s">
        <v>3</v>
      </c>
      <c r="BJ111" s="45">
        <f>SUM(B490)</f>
        <v>4204</v>
      </c>
      <c r="BK111" s="44">
        <f>SUM(C490:D490,F490:H490,M490)</f>
        <v>776</v>
      </c>
      <c r="BL111" s="43">
        <f>SUM(E490,I490:L490,N490)</f>
        <v>41</v>
      </c>
      <c r="BM111" s="54">
        <f>SUM(BJ111:BL111)</f>
        <v>5021</v>
      </c>
    </row>
    <row r="112" spans="1:65" x14ac:dyDescent="0.25">
      <c r="A112" s="14" t="str">
        <f>TEXT(A113,"dddd")</f>
        <v>Thursday</v>
      </c>
      <c r="Q112" s="14" t="str">
        <f>TEXT(Q113,"dddd")</f>
        <v>Thursday</v>
      </c>
      <c r="AQ112" s="65"/>
      <c r="AR112" s="64"/>
      <c r="AS112" s="64"/>
      <c r="AT112" s="64"/>
      <c r="AU112" s="63"/>
      <c r="AV112" s="63"/>
      <c r="AW112" s="63"/>
      <c r="AX112" s="63"/>
      <c r="BI112" s="42" t="s">
        <v>2</v>
      </c>
      <c r="BJ112" s="62">
        <f>SUM(B491)</f>
        <v>4817</v>
      </c>
      <c r="BK112" s="61">
        <f>SUM(C491:D491,F491:H491,M491)</f>
        <v>888</v>
      </c>
      <c r="BL112" s="60">
        <f>SUM(E491,I491:L491,N491)</f>
        <v>49</v>
      </c>
      <c r="BM112" s="54">
        <f>SUM(BJ112:BL112)</f>
        <v>5754</v>
      </c>
    </row>
    <row r="113" spans="1:65" x14ac:dyDescent="0.25">
      <c r="A113" s="15">
        <f>A8+1</f>
        <v>44378</v>
      </c>
      <c r="B113" s="166" t="s">
        <v>7</v>
      </c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8"/>
      <c r="Q113" s="15">
        <f>A8+1</f>
        <v>44378</v>
      </c>
      <c r="R113" s="166" t="s">
        <v>6</v>
      </c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8"/>
      <c r="AQ113" s="27"/>
      <c r="AR113" s="59">
        <f>A8</f>
        <v>44377</v>
      </c>
      <c r="AS113" s="59">
        <f t="shared" ref="AS113:AX113" si="73">AR113+1</f>
        <v>44378</v>
      </c>
      <c r="AT113" s="59">
        <f t="shared" si="73"/>
        <v>44379</v>
      </c>
      <c r="AU113" s="59">
        <f t="shared" si="73"/>
        <v>44380</v>
      </c>
      <c r="AV113" s="59">
        <f t="shared" si="73"/>
        <v>44381</v>
      </c>
      <c r="AW113" s="59">
        <f t="shared" si="73"/>
        <v>44382</v>
      </c>
      <c r="AX113" s="59">
        <f t="shared" si="73"/>
        <v>44383</v>
      </c>
      <c r="BI113" s="38" t="s">
        <v>1</v>
      </c>
      <c r="BJ113" s="58">
        <f>SUM(B492)</f>
        <v>4900</v>
      </c>
      <c r="BK113" s="57">
        <f>SUM(C492:D492,F492:H492,M492)</f>
        <v>900</v>
      </c>
      <c r="BL113" s="56">
        <f>SUM(E492,I492:L492,N492)</f>
        <v>49</v>
      </c>
      <c r="BM113" s="54">
        <f>SUM(BJ113:BL113)</f>
        <v>5849</v>
      </c>
    </row>
    <row r="114" spans="1:65" x14ac:dyDescent="0.25">
      <c r="A114" s="14" t="s">
        <v>5</v>
      </c>
      <c r="B114" s="14">
        <v>1</v>
      </c>
      <c r="C114" s="14">
        <v>2</v>
      </c>
      <c r="D114" s="14">
        <v>3</v>
      </c>
      <c r="E114" s="14">
        <v>4</v>
      </c>
      <c r="F114" s="14">
        <v>5</v>
      </c>
      <c r="G114" s="14">
        <v>6</v>
      </c>
      <c r="H114" s="14">
        <v>7</v>
      </c>
      <c r="I114" s="14">
        <v>8</v>
      </c>
      <c r="J114" s="14">
        <v>9</v>
      </c>
      <c r="K114" s="14">
        <v>10</v>
      </c>
      <c r="L114" s="14">
        <v>11</v>
      </c>
      <c r="M114" s="14">
        <v>12</v>
      </c>
      <c r="N114" s="14">
        <v>13</v>
      </c>
      <c r="O114" s="12" t="s">
        <v>4</v>
      </c>
      <c r="Q114" s="14" t="s">
        <v>5</v>
      </c>
      <c r="R114" s="14" t="str">
        <f t="shared" ref="R114:AC114" si="74">R$9</f>
        <v>0-10</v>
      </c>
      <c r="S114" s="14" t="str">
        <f t="shared" si="74"/>
        <v>11-15</v>
      </c>
      <c r="T114" s="14" t="str">
        <f t="shared" si="74"/>
        <v>16-20</v>
      </c>
      <c r="U114" s="14" t="str">
        <f t="shared" si="74"/>
        <v>21-25</v>
      </c>
      <c r="V114" s="14" t="str">
        <f t="shared" si="74"/>
        <v>26-30</v>
      </c>
      <c r="W114" s="14" t="str">
        <f t="shared" si="74"/>
        <v>31-35</v>
      </c>
      <c r="X114" s="14" t="str">
        <f t="shared" si="74"/>
        <v>36-40</v>
      </c>
      <c r="Y114" s="14" t="str">
        <f t="shared" si="74"/>
        <v>41-45</v>
      </c>
      <c r="Z114" s="14" t="str">
        <f t="shared" si="74"/>
        <v>46-50</v>
      </c>
      <c r="AA114" s="14" t="str">
        <f t="shared" si="74"/>
        <v>51-60</v>
      </c>
      <c r="AB114" s="14" t="str">
        <f t="shared" si="74"/>
        <v>61-70</v>
      </c>
      <c r="AC114" s="14" t="str">
        <f t="shared" si="74"/>
        <v>71-100</v>
      </c>
      <c r="AD114" s="12" t="s">
        <v>4</v>
      </c>
      <c r="AQ114" s="29" t="s">
        <v>5</v>
      </c>
      <c r="AR114" s="55" t="str">
        <f t="shared" ref="AR114:AX114" si="75">TEXT(AR113,"dddd")</f>
        <v>Wednesday</v>
      </c>
      <c r="AS114" s="55" t="str">
        <f t="shared" si="75"/>
        <v>Thursday</v>
      </c>
      <c r="AT114" s="55" t="str">
        <f t="shared" si="75"/>
        <v>Friday</v>
      </c>
      <c r="AU114" s="55" t="str">
        <f t="shared" si="75"/>
        <v>Saturday</v>
      </c>
      <c r="AV114" s="55" t="str">
        <f t="shared" si="75"/>
        <v>Sunday</v>
      </c>
      <c r="AW114" s="55" t="str">
        <f t="shared" si="75"/>
        <v>Monday</v>
      </c>
      <c r="AX114" s="55" t="str">
        <f t="shared" si="75"/>
        <v>Tuesday</v>
      </c>
      <c r="BI114" s="34" t="s">
        <v>0</v>
      </c>
      <c r="BJ114" s="33">
        <f>SUM(B493)</f>
        <v>5024</v>
      </c>
      <c r="BK114" s="32">
        <f>SUM(C493:D493,F493:H493,M493)</f>
        <v>953</v>
      </c>
      <c r="BL114" s="31">
        <f>SUM(E493,I493:L493,N493)</f>
        <v>49</v>
      </c>
      <c r="BM114" s="54">
        <f>SUM(BJ114:BL114)</f>
        <v>6026</v>
      </c>
    </row>
    <row r="115" spans="1:65" x14ac:dyDescent="0.25">
      <c r="A115" s="14">
        <v>1</v>
      </c>
      <c r="B115" s="13">
        <v>27</v>
      </c>
      <c r="C115" s="13">
        <v>2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1</v>
      </c>
      <c r="M115" s="13">
        <v>0</v>
      </c>
      <c r="N115" s="13">
        <v>0</v>
      </c>
      <c r="O115" s="12">
        <f t="shared" ref="O115:O138" si="76">SUM(B115:N115)</f>
        <v>30</v>
      </c>
      <c r="Q115" s="14">
        <v>1</v>
      </c>
      <c r="R115" s="13">
        <v>0</v>
      </c>
      <c r="S115" s="13">
        <v>0</v>
      </c>
      <c r="T115" s="13">
        <v>0</v>
      </c>
      <c r="U115" s="13">
        <v>2</v>
      </c>
      <c r="V115" s="13">
        <v>10</v>
      </c>
      <c r="W115" s="13">
        <v>8</v>
      </c>
      <c r="X115" s="13">
        <v>6</v>
      </c>
      <c r="Y115" s="13">
        <v>1</v>
      </c>
      <c r="Z115" s="13">
        <v>3</v>
      </c>
      <c r="AA115" s="13">
        <v>0</v>
      </c>
      <c r="AB115" s="13">
        <v>0</v>
      </c>
      <c r="AC115" s="13">
        <v>0</v>
      </c>
      <c r="AD115" s="12">
        <f t="shared" ref="AD115:AD138" si="77">SUM(R115:AC115)</f>
        <v>30</v>
      </c>
      <c r="AQ115" s="29">
        <v>1</v>
      </c>
      <c r="AR115" s="28">
        <v>38.299999237060547</v>
      </c>
      <c r="AS115" s="28">
        <v>38.299999237060547</v>
      </c>
      <c r="AT115" s="28">
        <v>43.700000762939453</v>
      </c>
      <c r="AU115" s="28">
        <v>43.599998474121094</v>
      </c>
      <c r="AV115" s="28">
        <v>38.200000762939453</v>
      </c>
      <c r="AW115" s="28">
        <v>38.599998474121094</v>
      </c>
      <c r="AX115" s="28">
        <v>38.799999237060547</v>
      </c>
      <c r="AY115" s="1" t="s">
        <v>11</v>
      </c>
      <c r="BI115" s="53"/>
      <c r="BJ115" s="53"/>
      <c r="BK115" s="53"/>
      <c r="BL115" s="53"/>
      <c r="BM115" s="52"/>
    </row>
    <row r="116" spans="1:65" x14ac:dyDescent="0.25">
      <c r="A116" s="14">
        <v>2</v>
      </c>
      <c r="B116" s="13">
        <v>11</v>
      </c>
      <c r="C116" s="13">
        <v>3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2">
        <f t="shared" si="76"/>
        <v>14</v>
      </c>
      <c r="Q116" s="14">
        <v>2</v>
      </c>
      <c r="R116" s="13">
        <v>0</v>
      </c>
      <c r="S116" s="13">
        <v>0</v>
      </c>
      <c r="T116" s="13">
        <v>0</v>
      </c>
      <c r="U116" s="13">
        <v>1</v>
      </c>
      <c r="V116" s="13">
        <v>3</v>
      </c>
      <c r="W116" s="13">
        <v>4</v>
      </c>
      <c r="X116" s="13">
        <v>4</v>
      </c>
      <c r="Y116" s="13">
        <v>0</v>
      </c>
      <c r="Z116" s="13">
        <v>2</v>
      </c>
      <c r="AA116" s="13">
        <v>0</v>
      </c>
      <c r="AB116" s="13">
        <v>0</v>
      </c>
      <c r="AC116" s="13">
        <v>0</v>
      </c>
      <c r="AD116" s="12">
        <f t="shared" si="77"/>
        <v>14</v>
      </c>
      <c r="AQ116" s="51">
        <v>2</v>
      </c>
      <c r="AR116" s="28">
        <v>56</v>
      </c>
      <c r="AS116" s="28">
        <v>48.299999237060547</v>
      </c>
      <c r="AT116" s="28">
        <v>38.5</v>
      </c>
      <c r="AU116" s="28">
        <v>48.299999237060547</v>
      </c>
      <c r="AV116" s="28">
        <v>38.200000762939453</v>
      </c>
      <c r="AW116" s="28">
        <v>38.799999237060547</v>
      </c>
      <c r="AX116" s="28">
        <v>43.299999237060547</v>
      </c>
      <c r="AY116" s="1" t="s">
        <v>11</v>
      </c>
      <c r="BI116" s="14" t="s">
        <v>14</v>
      </c>
      <c r="BJ116" s="50"/>
      <c r="BK116" s="49"/>
      <c r="BL116" s="48"/>
      <c r="BM116" s="47"/>
    </row>
    <row r="117" spans="1:65" x14ac:dyDescent="0.25">
      <c r="A117" s="14">
        <v>3</v>
      </c>
      <c r="B117" s="13">
        <v>8</v>
      </c>
      <c r="C117" s="13">
        <v>5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2">
        <f t="shared" si="76"/>
        <v>13</v>
      </c>
      <c r="Q117" s="14">
        <v>3</v>
      </c>
      <c r="R117" s="13">
        <v>0</v>
      </c>
      <c r="S117" s="13">
        <v>0</v>
      </c>
      <c r="T117" s="13">
        <v>0</v>
      </c>
      <c r="U117" s="13">
        <v>1</v>
      </c>
      <c r="V117" s="13">
        <v>6</v>
      </c>
      <c r="W117" s="13">
        <v>4</v>
      </c>
      <c r="X117" s="13">
        <v>2</v>
      </c>
      <c r="Y117" s="13">
        <v>0</v>
      </c>
      <c r="Z117" s="13">
        <v>0</v>
      </c>
      <c r="AA117" s="13">
        <v>0</v>
      </c>
      <c r="AB117" s="13">
        <v>0</v>
      </c>
      <c r="AC117" s="13">
        <v>0</v>
      </c>
      <c r="AD117" s="12">
        <f t="shared" si="77"/>
        <v>13</v>
      </c>
      <c r="AQ117" s="29">
        <v>3</v>
      </c>
      <c r="AR117" s="28">
        <v>43.900001525878906</v>
      </c>
      <c r="AS117" s="28">
        <v>38.200000762939453</v>
      </c>
      <c r="AT117" s="28">
        <v>38.599998474121094</v>
      </c>
      <c r="AU117" s="28">
        <v>43.099998474121094</v>
      </c>
      <c r="AV117" s="28">
        <v>38.299999237060547</v>
      </c>
      <c r="AW117" s="28">
        <v>38.5</v>
      </c>
      <c r="AX117" s="28">
        <v>38.700000762939453</v>
      </c>
      <c r="AY117" s="1" t="s">
        <v>11</v>
      </c>
      <c r="BI117" s="46" t="s">
        <v>3</v>
      </c>
      <c r="BJ117" s="45">
        <f t="shared" ref="BJ117:BL120" si="78">SUM(BJ81,BJ86,BJ91,BJ96,BJ101,BJ106,BJ111)/7</f>
        <v>4375.2857142857147</v>
      </c>
      <c r="BK117" s="44">
        <f t="shared" si="78"/>
        <v>679.42857142857144</v>
      </c>
      <c r="BL117" s="43">
        <f t="shared" si="78"/>
        <v>30.714285714285715</v>
      </c>
      <c r="BM117" s="30">
        <f>SUM(BJ117:BL117)</f>
        <v>5085.4285714285716</v>
      </c>
    </row>
    <row r="118" spans="1:65" x14ac:dyDescent="0.25">
      <c r="A118" s="14">
        <v>4</v>
      </c>
      <c r="B118" s="13">
        <v>12</v>
      </c>
      <c r="C118" s="13">
        <v>4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12">
        <f t="shared" si="76"/>
        <v>17</v>
      </c>
      <c r="Q118" s="14">
        <v>4</v>
      </c>
      <c r="R118" s="13">
        <v>0</v>
      </c>
      <c r="S118" s="13">
        <v>0</v>
      </c>
      <c r="T118" s="13">
        <v>0</v>
      </c>
      <c r="U118" s="13">
        <v>1</v>
      </c>
      <c r="V118" s="13">
        <v>0</v>
      </c>
      <c r="W118" s="13">
        <v>2</v>
      </c>
      <c r="X118" s="13">
        <v>10</v>
      </c>
      <c r="Y118" s="13">
        <v>4</v>
      </c>
      <c r="Z118" s="13">
        <v>0</v>
      </c>
      <c r="AA118" s="13">
        <v>0</v>
      </c>
      <c r="AB118" s="13">
        <v>0</v>
      </c>
      <c r="AC118" s="13">
        <v>0</v>
      </c>
      <c r="AD118" s="12">
        <f t="shared" si="77"/>
        <v>17</v>
      </c>
      <c r="AQ118" s="29">
        <v>4</v>
      </c>
      <c r="AR118" s="28">
        <v>43.5</v>
      </c>
      <c r="AS118" s="28">
        <v>43.5</v>
      </c>
      <c r="AT118" s="28">
        <v>43.200000762939453</v>
      </c>
      <c r="AU118" s="28">
        <v>43.200000762939453</v>
      </c>
      <c r="AV118" s="28">
        <v>38.799999237060547</v>
      </c>
      <c r="AW118" s="28">
        <v>38.200000762939453</v>
      </c>
      <c r="AX118" s="28">
        <v>43.400001525878906</v>
      </c>
      <c r="AY118" s="1" t="s">
        <v>11</v>
      </c>
      <c r="BI118" s="42" t="s">
        <v>2</v>
      </c>
      <c r="BJ118" s="41">
        <f t="shared" si="78"/>
        <v>4937.4285714285716</v>
      </c>
      <c r="BK118" s="40">
        <f t="shared" si="78"/>
        <v>774.42857142857144</v>
      </c>
      <c r="BL118" s="39">
        <f t="shared" si="78"/>
        <v>35.142857142857146</v>
      </c>
      <c r="BM118" s="30">
        <f>SUM(BJ118:BL118)</f>
        <v>5747</v>
      </c>
    </row>
    <row r="119" spans="1:65" x14ac:dyDescent="0.25">
      <c r="A119" s="14">
        <v>5</v>
      </c>
      <c r="B119" s="13">
        <v>28</v>
      </c>
      <c r="C119" s="13">
        <v>12</v>
      </c>
      <c r="D119" s="13">
        <v>0</v>
      </c>
      <c r="E119" s="13">
        <v>0</v>
      </c>
      <c r="F119" s="13">
        <v>1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12">
        <f t="shared" si="76"/>
        <v>43</v>
      </c>
      <c r="Q119" s="14">
        <v>5</v>
      </c>
      <c r="R119" s="13">
        <v>0</v>
      </c>
      <c r="S119" s="13">
        <v>0</v>
      </c>
      <c r="T119" s="13">
        <v>0</v>
      </c>
      <c r="U119" s="13">
        <v>0</v>
      </c>
      <c r="V119" s="13">
        <v>9</v>
      </c>
      <c r="W119" s="13">
        <v>16</v>
      </c>
      <c r="X119" s="13">
        <v>14</v>
      </c>
      <c r="Y119" s="13">
        <v>2</v>
      </c>
      <c r="Z119" s="13">
        <v>1</v>
      </c>
      <c r="AA119" s="13">
        <v>1</v>
      </c>
      <c r="AB119" s="13">
        <v>0</v>
      </c>
      <c r="AC119" s="13">
        <v>0</v>
      </c>
      <c r="AD119" s="12">
        <f t="shared" si="77"/>
        <v>43</v>
      </c>
      <c r="AQ119" s="29">
        <v>5</v>
      </c>
      <c r="AR119" s="28">
        <v>38.400001525878906</v>
      </c>
      <c r="AS119" s="28">
        <v>38.200000762939453</v>
      </c>
      <c r="AT119" s="28">
        <v>38.5</v>
      </c>
      <c r="AU119" s="28">
        <v>38.099998474121094</v>
      </c>
      <c r="AV119" s="28">
        <v>33.099998474121094</v>
      </c>
      <c r="AW119" s="28">
        <v>43.900001525878906</v>
      </c>
      <c r="AX119" s="28">
        <v>38.799999237060547</v>
      </c>
      <c r="AY119" s="1" t="s">
        <v>11</v>
      </c>
      <c r="BI119" s="38" t="s">
        <v>1</v>
      </c>
      <c r="BJ119" s="37">
        <f t="shared" si="78"/>
        <v>5040</v>
      </c>
      <c r="BK119" s="36">
        <f t="shared" si="78"/>
        <v>781.85714285714289</v>
      </c>
      <c r="BL119" s="35">
        <f t="shared" si="78"/>
        <v>35.428571428571431</v>
      </c>
      <c r="BM119" s="30">
        <f>SUM(BJ119:BL119)</f>
        <v>5857.2857142857147</v>
      </c>
    </row>
    <row r="120" spans="1:65" x14ac:dyDescent="0.25">
      <c r="A120" s="14">
        <v>6</v>
      </c>
      <c r="B120" s="13">
        <v>56</v>
      </c>
      <c r="C120" s="13">
        <v>22</v>
      </c>
      <c r="D120" s="13">
        <v>0</v>
      </c>
      <c r="E120" s="13">
        <v>0</v>
      </c>
      <c r="F120" s="13">
        <v>1</v>
      </c>
      <c r="G120" s="13">
        <v>0</v>
      </c>
      <c r="H120" s="13">
        <v>0</v>
      </c>
      <c r="I120" s="13">
        <v>0</v>
      </c>
      <c r="J120" s="13">
        <v>2</v>
      </c>
      <c r="K120" s="13">
        <v>0</v>
      </c>
      <c r="L120" s="13">
        <v>0</v>
      </c>
      <c r="M120" s="13">
        <v>1</v>
      </c>
      <c r="N120" s="13">
        <v>0</v>
      </c>
      <c r="O120" s="12">
        <f t="shared" si="76"/>
        <v>82</v>
      </c>
      <c r="Q120" s="14">
        <v>6</v>
      </c>
      <c r="R120" s="13">
        <v>0</v>
      </c>
      <c r="S120" s="13">
        <v>0</v>
      </c>
      <c r="T120" s="13">
        <v>0</v>
      </c>
      <c r="U120" s="13">
        <v>1</v>
      </c>
      <c r="V120" s="13">
        <v>15</v>
      </c>
      <c r="W120" s="13">
        <v>30</v>
      </c>
      <c r="X120" s="13">
        <v>21</v>
      </c>
      <c r="Y120" s="13">
        <v>13</v>
      </c>
      <c r="Z120" s="13">
        <v>2</v>
      </c>
      <c r="AA120" s="13">
        <v>0</v>
      </c>
      <c r="AB120" s="13">
        <v>0</v>
      </c>
      <c r="AC120" s="13">
        <v>0</v>
      </c>
      <c r="AD120" s="12">
        <f t="shared" si="77"/>
        <v>82</v>
      </c>
      <c r="AQ120" s="29">
        <v>6</v>
      </c>
      <c r="AR120" s="28">
        <v>43.799999237060547</v>
      </c>
      <c r="AS120" s="28">
        <v>43.599998474121094</v>
      </c>
      <c r="AT120" s="28">
        <v>43.700000762939453</v>
      </c>
      <c r="AU120" s="28">
        <v>43.400001525878906</v>
      </c>
      <c r="AV120" s="28">
        <v>43.5</v>
      </c>
      <c r="AW120" s="28">
        <v>43.400001525878906</v>
      </c>
      <c r="AX120" s="28">
        <v>38.700000762939453</v>
      </c>
      <c r="AY120" s="1" t="s">
        <v>11</v>
      </c>
      <c r="BI120" s="34" t="s">
        <v>0</v>
      </c>
      <c r="BJ120" s="33">
        <f t="shared" si="78"/>
        <v>5174.2857142857147</v>
      </c>
      <c r="BK120" s="32">
        <f t="shared" si="78"/>
        <v>829.28571428571433</v>
      </c>
      <c r="BL120" s="31">
        <f t="shared" si="78"/>
        <v>37.428571428571431</v>
      </c>
      <c r="BM120" s="30">
        <f>SUM(BJ120:BL120)</f>
        <v>6041.0000000000009</v>
      </c>
    </row>
    <row r="121" spans="1:65" x14ac:dyDescent="0.25">
      <c r="A121" s="14">
        <v>7</v>
      </c>
      <c r="B121" s="13">
        <v>225</v>
      </c>
      <c r="C121" s="13">
        <v>69</v>
      </c>
      <c r="D121" s="13">
        <v>1</v>
      </c>
      <c r="E121" s="13">
        <v>2</v>
      </c>
      <c r="F121" s="13">
        <v>2</v>
      </c>
      <c r="G121" s="13">
        <v>0</v>
      </c>
      <c r="H121" s="13">
        <v>0</v>
      </c>
      <c r="I121" s="13">
        <v>0</v>
      </c>
      <c r="J121" s="13">
        <v>2</v>
      </c>
      <c r="K121" s="13">
        <v>0</v>
      </c>
      <c r="L121" s="13">
        <v>0</v>
      </c>
      <c r="M121" s="13">
        <v>1</v>
      </c>
      <c r="N121" s="13">
        <v>0</v>
      </c>
      <c r="O121" s="12">
        <f t="shared" si="76"/>
        <v>302</v>
      </c>
      <c r="Q121" s="14">
        <v>7</v>
      </c>
      <c r="R121" s="13">
        <v>0</v>
      </c>
      <c r="S121" s="13">
        <v>0</v>
      </c>
      <c r="T121" s="13">
        <v>0</v>
      </c>
      <c r="U121" s="13">
        <v>5</v>
      </c>
      <c r="V121" s="13">
        <v>79</v>
      </c>
      <c r="W121" s="13">
        <v>129</v>
      </c>
      <c r="X121" s="13">
        <v>71</v>
      </c>
      <c r="Y121" s="13">
        <v>15</v>
      </c>
      <c r="Z121" s="13">
        <v>3</v>
      </c>
      <c r="AA121" s="13">
        <v>0</v>
      </c>
      <c r="AB121" s="13">
        <v>0</v>
      </c>
      <c r="AC121" s="13">
        <v>0</v>
      </c>
      <c r="AD121" s="12">
        <f t="shared" si="77"/>
        <v>302</v>
      </c>
      <c r="AQ121" s="29">
        <v>7</v>
      </c>
      <c r="AR121" s="28">
        <v>38.799999237060547</v>
      </c>
      <c r="AS121" s="28">
        <v>38.400001525878906</v>
      </c>
      <c r="AT121" s="28">
        <v>38.799999237060547</v>
      </c>
      <c r="AU121" s="28">
        <v>39</v>
      </c>
      <c r="AV121" s="28">
        <v>38.799999237060547</v>
      </c>
      <c r="AW121" s="28">
        <v>38.299999237060547</v>
      </c>
      <c r="AX121" s="28">
        <v>38.400001525878906</v>
      </c>
      <c r="AY121" s="1" t="s">
        <v>11</v>
      </c>
    </row>
    <row r="122" spans="1:65" x14ac:dyDescent="0.25">
      <c r="A122" s="14">
        <v>8</v>
      </c>
      <c r="B122" s="13">
        <v>507</v>
      </c>
      <c r="C122" s="13">
        <v>82</v>
      </c>
      <c r="D122" s="13">
        <v>0</v>
      </c>
      <c r="E122" s="13">
        <v>1</v>
      </c>
      <c r="F122" s="13">
        <v>2</v>
      </c>
      <c r="G122" s="13">
        <v>0</v>
      </c>
      <c r="H122" s="13">
        <v>0</v>
      </c>
      <c r="I122" s="13">
        <v>0</v>
      </c>
      <c r="J122" s="13">
        <v>1</v>
      </c>
      <c r="K122" s="13">
        <v>0</v>
      </c>
      <c r="L122" s="13">
        <v>2</v>
      </c>
      <c r="M122" s="13">
        <v>3</v>
      </c>
      <c r="N122" s="13">
        <v>0</v>
      </c>
      <c r="O122" s="12">
        <f t="shared" si="76"/>
        <v>598</v>
      </c>
      <c r="Q122" s="14">
        <v>8</v>
      </c>
      <c r="R122" s="13">
        <v>0</v>
      </c>
      <c r="S122" s="13">
        <v>0</v>
      </c>
      <c r="T122" s="13">
        <v>1</v>
      </c>
      <c r="U122" s="13">
        <v>41</v>
      </c>
      <c r="V122" s="13">
        <v>206</v>
      </c>
      <c r="W122" s="13">
        <v>234</v>
      </c>
      <c r="X122" s="13">
        <v>99</v>
      </c>
      <c r="Y122" s="13">
        <v>17</v>
      </c>
      <c r="Z122" s="13">
        <v>0</v>
      </c>
      <c r="AA122" s="13">
        <v>0</v>
      </c>
      <c r="AB122" s="13">
        <v>0</v>
      </c>
      <c r="AC122" s="13">
        <v>0</v>
      </c>
      <c r="AD122" s="12">
        <f t="shared" si="77"/>
        <v>598</v>
      </c>
      <c r="AQ122" s="29">
        <v>8</v>
      </c>
      <c r="AR122" s="28">
        <v>38.700000762939453</v>
      </c>
      <c r="AS122" s="28">
        <v>38.900001525878906</v>
      </c>
      <c r="AT122" s="28">
        <v>38.400001525878906</v>
      </c>
      <c r="AU122" s="28">
        <v>38.5</v>
      </c>
      <c r="AV122" s="28">
        <v>38.799999237060547</v>
      </c>
      <c r="AW122" s="28">
        <v>38.799999237060547</v>
      </c>
      <c r="AX122" s="28">
        <v>38.099998474121094</v>
      </c>
      <c r="AY122" s="1" t="s">
        <v>11</v>
      </c>
    </row>
    <row r="123" spans="1:65" x14ac:dyDescent="0.25">
      <c r="A123" s="14">
        <v>9</v>
      </c>
      <c r="B123" s="13">
        <v>497</v>
      </c>
      <c r="C123" s="13">
        <v>74</v>
      </c>
      <c r="D123" s="13">
        <v>1</v>
      </c>
      <c r="E123" s="13">
        <v>0</v>
      </c>
      <c r="F123" s="13">
        <v>0</v>
      </c>
      <c r="G123" s="13">
        <v>0</v>
      </c>
      <c r="H123" s="13">
        <v>2</v>
      </c>
      <c r="I123" s="13">
        <v>0</v>
      </c>
      <c r="J123" s="13">
        <v>1</v>
      </c>
      <c r="K123" s="13">
        <v>0</v>
      </c>
      <c r="L123" s="13">
        <v>0</v>
      </c>
      <c r="M123" s="13">
        <v>5</v>
      </c>
      <c r="N123" s="13">
        <v>0</v>
      </c>
      <c r="O123" s="12">
        <f t="shared" si="76"/>
        <v>580</v>
      </c>
      <c r="Q123" s="14">
        <v>9</v>
      </c>
      <c r="R123" s="13">
        <v>0</v>
      </c>
      <c r="S123" s="13">
        <v>0</v>
      </c>
      <c r="T123" s="13">
        <v>5</v>
      </c>
      <c r="U123" s="13">
        <v>39</v>
      </c>
      <c r="V123" s="13">
        <v>278</v>
      </c>
      <c r="W123" s="13">
        <v>193</v>
      </c>
      <c r="X123" s="13">
        <v>54</v>
      </c>
      <c r="Y123" s="13">
        <v>10</v>
      </c>
      <c r="Z123" s="13">
        <v>1</v>
      </c>
      <c r="AA123" s="13">
        <v>0</v>
      </c>
      <c r="AB123" s="13">
        <v>0</v>
      </c>
      <c r="AC123" s="13">
        <v>0</v>
      </c>
      <c r="AD123" s="12">
        <f t="shared" si="77"/>
        <v>580</v>
      </c>
      <c r="AQ123" s="29">
        <v>9</v>
      </c>
      <c r="AR123" s="28">
        <v>33.700000762939453</v>
      </c>
      <c r="AS123" s="28">
        <v>33.5</v>
      </c>
      <c r="AT123" s="28">
        <v>33.900001525878906</v>
      </c>
      <c r="AU123" s="28">
        <v>38.5</v>
      </c>
      <c r="AV123" s="28">
        <v>38.299999237060547</v>
      </c>
      <c r="AW123" s="28">
        <v>33.200000762939453</v>
      </c>
      <c r="AX123" s="28">
        <v>33.400001525878906</v>
      </c>
      <c r="AY123" s="1" t="s">
        <v>11</v>
      </c>
    </row>
    <row r="124" spans="1:65" x14ac:dyDescent="0.25">
      <c r="A124" s="14">
        <v>10</v>
      </c>
      <c r="B124" s="13">
        <v>363</v>
      </c>
      <c r="C124" s="13">
        <v>64</v>
      </c>
      <c r="D124" s="13">
        <v>1</v>
      </c>
      <c r="E124" s="13">
        <v>1</v>
      </c>
      <c r="F124" s="13">
        <v>3</v>
      </c>
      <c r="G124" s="13">
        <v>0</v>
      </c>
      <c r="H124" s="13">
        <v>2</v>
      </c>
      <c r="I124" s="13">
        <v>1</v>
      </c>
      <c r="J124" s="13">
        <v>1</v>
      </c>
      <c r="K124" s="13">
        <v>0</v>
      </c>
      <c r="L124" s="13">
        <v>1</v>
      </c>
      <c r="M124" s="13">
        <v>4</v>
      </c>
      <c r="N124" s="13">
        <v>0</v>
      </c>
      <c r="O124" s="12">
        <f t="shared" si="76"/>
        <v>441</v>
      </c>
      <c r="Q124" s="14">
        <v>10</v>
      </c>
      <c r="R124" s="13">
        <v>0</v>
      </c>
      <c r="S124" s="13">
        <v>0</v>
      </c>
      <c r="T124" s="13">
        <v>7</v>
      </c>
      <c r="U124" s="13">
        <v>28</v>
      </c>
      <c r="V124" s="13">
        <v>222</v>
      </c>
      <c r="W124" s="13">
        <v>145</v>
      </c>
      <c r="X124" s="13">
        <v>36</v>
      </c>
      <c r="Y124" s="13">
        <v>3</v>
      </c>
      <c r="Z124" s="13">
        <v>0</v>
      </c>
      <c r="AA124" s="13">
        <v>0</v>
      </c>
      <c r="AB124" s="13">
        <v>0</v>
      </c>
      <c r="AC124" s="13">
        <v>0</v>
      </c>
      <c r="AD124" s="12">
        <f t="shared" si="77"/>
        <v>441</v>
      </c>
      <c r="AQ124" s="29">
        <v>10</v>
      </c>
      <c r="AR124" s="28">
        <v>34</v>
      </c>
      <c r="AS124" s="28">
        <v>33.200000762939453</v>
      </c>
      <c r="AT124" s="28">
        <v>33.700000762939453</v>
      </c>
      <c r="AU124" s="28">
        <v>34</v>
      </c>
      <c r="AV124" s="28">
        <v>34</v>
      </c>
      <c r="AW124" s="28">
        <v>33.400001525878906</v>
      </c>
      <c r="AX124" s="28">
        <v>33.299999237060547</v>
      </c>
      <c r="AY124" s="1" t="s">
        <v>11</v>
      </c>
    </row>
    <row r="125" spans="1:65" x14ac:dyDescent="0.25">
      <c r="A125" s="14">
        <v>11</v>
      </c>
      <c r="B125" s="13">
        <v>344</v>
      </c>
      <c r="C125" s="13">
        <v>60</v>
      </c>
      <c r="D125" s="13">
        <v>1</v>
      </c>
      <c r="E125" s="13">
        <v>1</v>
      </c>
      <c r="F125" s="13">
        <v>0</v>
      </c>
      <c r="G125" s="13">
        <v>0</v>
      </c>
      <c r="H125" s="13">
        <v>1</v>
      </c>
      <c r="I125" s="13">
        <v>2</v>
      </c>
      <c r="J125" s="13">
        <v>3</v>
      </c>
      <c r="K125" s="13">
        <v>0</v>
      </c>
      <c r="L125" s="13">
        <v>0</v>
      </c>
      <c r="M125" s="13">
        <v>3</v>
      </c>
      <c r="N125" s="13">
        <v>0</v>
      </c>
      <c r="O125" s="12">
        <f t="shared" si="76"/>
        <v>415</v>
      </c>
      <c r="Q125" s="14">
        <v>11</v>
      </c>
      <c r="R125" s="13">
        <v>0</v>
      </c>
      <c r="S125" s="13">
        <v>0</v>
      </c>
      <c r="T125" s="13">
        <v>6</v>
      </c>
      <c r="U125" s="13">
        <v>42</v>
      </c>
      <c r="V125" s="13">
        <v>212</v>
      </c>
      <c r="W125" s="13">
        <v>126</v>
      </c>
      <c r="X125" s="13">
        <v>26</v>
      </c>
      <c r="Y125" s="13">
        <v>3</v>
      </c>
      <c r="Z125" s="13">
        <v>0</v>
      </c>
      <c r="AA125" s="13">
        <v>0</v>
      </c>
      <c r="AB125" s="13">
        <v>0</v>
      </c>
      <c r="AC125" s="13">
        <v>0</v>
      </c>
      <c r="AD125" s="12">
        <f t="shared" si="77"/>
        <v>415</v>
      </c>
      <c r="AQ125" s="29">
        <v>11</v>
      </c>
      <c r="AR125" s="28">
        <v>33.299999237060547</v>
      </c>
      <c r="AS125" s="28">
        <v>33.700000762939453</v>
      </c>
      <c r="AT125" s="28">
        <v>33.099998474121094</v>
      </c>
      <c r="AU125" s="28">
        <v>33.200000762939453</v>
      </c>
      <c r="AV125" s="28">
        <v>33.799999237060547</v>
      </c>
      <c r="AW125" s="28">
        <v>33.200000762939453</v>
      </c>
      <c r="AX125" s="28">
        <v>33.700000762939453</v>
      </c>
      <c r="AY125" s="1" t="s">
        <v>11</v>
      </c>
    </row>
    <row r="126" spans="1:65" x14ac:dyDescent="0.25">
      <c r="A126" s="14">
        <v>12</v>
      </c>
      <c r="B126" s="13">
        <v>335</v>
      </c>
      <c r="C126" s="13">
        <v>59</v>
      </c>
      <c r="D126" s="13">
        <v>2</v>
      </c>
      <c r="E126" s="13">
        <v>1</v>
      </c>
      <c r="F126" s="13">
        <v>2</v>
      </c>
      <c r="G126" s="13">
        <v>0</v>
      </c>
      <c r="H126" s="13">
        <v>0</v>
      </c>
      <c r="I126" s="13">
        <v>0</v>
      </c>
      <c r="J126" s="13">
        <v>3</v>
      </c>
      <c r="K126" s="13">
        <v>0</v>
      </c>
      <c r="L126" s="13">
        <v>0</v>
      </c>
      <c r="M126" s="13">
        <v>1</v>
      </c>
      <c r="N126" s="13">
        <v>0</v>
      </c>
      <c r="O126" s="12">
        <f t="shared" si="76"/>
        <v>403</v>
      </c>
      <c r="Q126" s="14">
        <v>12</v>
      </c>
      <c r="R126" s="13">
        <v>0</v>
      </c>
      <c r="S126" s="13">
        <v>0</v>
      </c>
      <c r="T126" s="13">
        <v>5</v>
      </c>
      <c r="U126" s="13">
        <v>45</v>
      </c>
      <c r="V126" s="13">
        <v>202</v>
      </c>
      <c r="W126" s="13">
        <v>123</v>
      </c>
      <c r="X126" s="13">
        <v>22</v>
      </c>
      <c r="Y126" s="13">
        <v>6</v>
      </c>
      <c r="Z126" s="13">
        <v>0</v>
      </c>
      <c r="AA126" s="13">
        <v>0</v>
      </c>
      <c r="AB126" s="13">
        <v>0</v>
      </c>
      <c r="AC126" s="13">
        <v>0</v>
      </c>
      <c r="AD126" s="12">
        <f t="shared" si="77"/>
        <v>403</v>
      </c>
      <c r="AQ126" s="29">
        <v>12</v>
      </c>
      <c r="AR126" s="28">
        <v>33.5</v>
      </c>
      <c r="AS126" s="28">
        <v>33.700000762939453</v>
      </c>
      <c r="AT126" s="28">
        <v>33.599998474121094</v>
      </c>
      <c r="AU126" s="28">
        <v>33.400001525878906</v>
      </c>
      <c r="AV126" s="28">
        <v>33.700000762939453</v>
      </c>
      <c r="AW126" s="28">
        <v>33.900001525878906</v>
      </c>
      <c r="AX126" s="28">
        <v>33.299999237060547</v>
      </c>
      <c r="AY126" s="1" t="s">
        <v>11</v>
      </c>
    </row>
    <row r="127" spans="1:65" x14ac:dyDescent="0.25">
      <c r="A127" s="14">
        <v>13</v>
      </c>
      <c r="B127" s="13">
        <v>288</v>
      </c>
      <c r="C127" s="13">
        <v>65</v>
      </c>
      <c r="D127" s="13">
        <v>2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1</v>
      </c>
      <c r="K127" s="13">
        <v>0</v>
      </c>
      <c r="L127" s="13">
        <v>0</v>
      </c>
      <c r="M127" s="13">
        <v>4</v>
      </c>
      <c r="N127" s="13">
        <v>0</v>
      </c>
      <c r="O127" s="12">
        <f t="shared" si="76"/>
        <v>360</v>
      </c>
      <c r="Q127" s="14">
        <v>13</v>
      </c>
      <c r="R127" s="13">
        <v>0</v>
      </c>
      <c r="S127" s="13">
        <v>0</v>
      </c>
      <c r="T127" s="13">
        <v>5</v>
      </c>
      <c r="U127" s="13">
        <v>40</v>
      </c>
      <c r="V127" s="13">
        <v>184</v>
      </c>
      <c r="W127" s="13">
        <v>103</v>
      </c>
      <c r="X127" s="13">
        <v>22</v>
      </c>
      <c r="Y127" s="13">
        <v>5</v>
      </c>
      <c r="Z127" s="13">
        <v>1</v>
      </c>
      <c r="AA127" s="13">
        <v>0</v>
      </c>
      <c r="AB127" s="13">
        <v>0</v>
      </c>
      <c r="AC127" s="13">
        <v>0</v>
      </c>
      <c r="AD127" s="12">
        <f t="shared" si="77"/>
        <v>360</v>
      </c>
      <c r="AQ127" s="29">
        <v>13</v>
      </c>
      <c r="AR127" s="28">
        <v>33.400001525878906</v>
      </c>
      <c r="AS127" s="28">
        <v>33.599998474121094</v>
      </c>
      <c r="AT127" s="28">
        <v>33.700000762939453</v>
      </c>
      <c r="AU127" s="28">
        <v>33.400001525878906</v>
      </c>
      <c r="AV127" s="28">
        <v>33.900001525878906</v>
      </c>
      <c r="AW127" s="28">
        <v>33.599998474121094</v>
      </c>
      <c r="AX127" s="28">
        <v>33.799999237060547</v>
      </c>
      <c r="AY127" s="1" t="s">
        <v>11</v>
      </c>
    </row>
    <row r="128" spans="1:65" x14ac:dyDescent="0.25">
      <c r="A128" s="14">
        <v>14</v>
      </c>
      <c r="B128" s="13">
        <v>300</v>
      </c>
      <c r="C128" s="13">
        <v>53</v>
      </c>
      <c r="D128" s="13">
        <v>1</v>
      </c>
      <c r="E128" s="13">
        <v>1</v>
      </c>
      <c r="F128" s="13">
        <v>0</v>
      </c>
      <c r="G128" s="13">
        <v>0</v>
      </c>
      <c r="H128" s="13">
        <v>1</v>
      </c>
      <c r="I128" s="13">
        <v>0</v>
      </c>
      <c r="J128" s="13">
        <v>2</v>
      </c>
      <c r="K128" s="13">
        <v>0</v>
      </c>
      <c r="L128" s="13">
        <v>2</v>
      </c>
      <c r="M128" s="13">
        <v>1</v>
      </c>
      <c r="N128" s="13">
        <v>0</v>
      </c>
      <c r="O128" s="12">
        <f t="shared" si="76"/>
        <v>361</v>
      </c>
      <c r="Q128" s="14">
        <v>14</v>
      </c>
      <c r="R128" s="13">
        <v>0</v>
      </c>
      <c r="S128" s="13">
        <v>0</v>
      </c>
      <c r="T128" s="13">
        <v>4</v>
      </c>
      <c r="U128" s="13">
        <v>31</v>
      </c>
      <c r="V128" s="13">
        <v>188</v>
      </c>
      <c r="W128" s="13">
        <v>110</v>
      </c>
      <c r="X128" s="13">
        <v>26</v>
      </c>
      <c r="Y128" s="13">
        <v>1</v>
      </c>
      <c r="Z128" s="13">
        <v>1</v>
      </c>
      <c r="AA128" s="13">
        <v>0</v>
      </c>
      <c r="AB128" s="13">
        <v>0</v>
      </c>
      <c r="AC128" s="13">
        <v>0</v>
      </c>
      <c r="AD128" s="12">
        <f t="shared" si="77"/>
        <v>361</v>
      </c>
      <c r="AQ128" s="29">
        <v>14</v>
      </c>
      <c r="AR128" s="28">
        <v>33.700000762939453</v>
      </c>
      <c r="AS128" s="28">
        <v>33.799999237060547</v>
      </c>
      <c r="AT128" s="28">
        <v>33</v>
      </c>
      <c r="AU128" s="28">
        <v>33.299999237060547</v>
      </c>
      <c r="AV128" s="28">
        <v>33.900001525878906</v>
      </c>
      <c r="AW128" s="28">
        <v>33.400001525878906</v>
      </c>
      <c r="AX128" s="28">
        <v>33.200000762939453</v>
      </c>
      <c r="AY128" s="1" t="s">
        <v>11</v>
      </c>
    </row>
    <row r="129" spans="1:51" x14ac:dyDescent="0.25">
      <c r="A129" s="14">
        <v>15</v>
      </c>
      <c r="B129" s="13">
        <v>333</v>
      </c>
      <c r="C129" s="13">
        <v>80</v>
      </c>
      <c r="D129" s="13">
        <v>1</v>
      </c>
      <c r="E129" s="13">
        <v>0</v>
      </c>
      <c r="F129" s="13">
        <v>1</v>
      </c>
      <c r="G129" s="13">
        <v>0</v>
      </c>
      <c r="H129" s="13">
        <v>0</v>
      </c>
      <c r="I129" s="13">
        <v>0</v>
      </c>
      <c r="J129" s="13">
        <v>2</v>
      </c>
      <c r="K129" s="13">
        <v>0</v>
      </c>
      <c r="L129" s="13">
        <v>0</v>
      </c>
      <c r="M129" s="13">
        <v>3</v>
      </c>
      <c r="N129" s="13">
        <v>0</v>
      </c>
      <c r="O129" s="12">
        <f t="shared" si="76"/>
        <v>420</v>
      </c>
      <c r="Q129" s="14">
        <v>15</v>
      </c>
      <c r="R129" s="13">
        <v>0</v>
      </c>
      <c r="S129" s="13">
        <v>0</v>
      </c>
      <c r="T129" s="13">
        <v>1</v>
      </c>
      <c r="U129" s="13">
        <v>33</v>
      </c>
      <c r="V129" s="13">
        <v>227</v>
      </c>
      <c r="W129" s="13">
        <v>131</v>
      </c>
      <c r="X129" s="13">
        <v>22</v>
      </c>
      <c r="Y129" s="13">
        <v>6</v>
      </c>
      <c r="Z129" s="13">
        <v>0</v>
      </c>
      <c r="AA129" s="13">
        <v>0</v>
      </c>
      <c r="AB129" s="13">
        <v>0</v>
      </c>
      <c r="AC129" s="13">
        <v>0</v>
      </c>
      <c r="AD129" s="12">
        <f t="shared" si="77"/>
        <v>420</v>
      </c>
      <c r="AQ129" s="29">
        <v>15</v>
      </c>
      <c r="AR129" s="28">
        <v>33.200000762939453</v>
      </c>
      <c r="AS129" s="28">
        <v>33.200000762939453</v>
      </c>
      <c r="AT129" s="28">
        <v>33.400001525878906</v>
      </c>
      <c r="AU129" s="28">
        <v>33.5</v>
      </c>
      <c r="AV129" s="28">
        <v>33.400001525878906</v>
      </c>
      <c r="AW129" s="28">
        <v>33.400001525878906</v>
      </c>
      <c r="AX129" s="28">
        <v>33.599998474121094</v>
      </c>
      <c r="AY129" s="1" t="s">
        <v>11</v>
      </c>
    </row>
    <row r="130" spans="1:51" x14ac:dyDescent="0.25">
      <c r="A130" s="14">
        <v>16</v>
      </c>
      <c r="B130" s="13">
        <v>439</v>
      </c>
      <c r="C130" s="13">
        <v>72</v>
      </c>
      <c r="D130" s="13">
        <v>1</v>
      </c>
      <c r="E130" s="13">
        <v>0</v>
      </c>
      <c r="F130" s="13">
        <v>2</v>
      </c>
      <c r="G130" s="13">
        <v>0</v>
      </c>
      <c r="H130" s="13">
        <v>0</v>
      </c>
      <c r="I130" s="13">
        <v>0</v>
      </c>
      <c r="J130" s="13">
        <v>2</v>
      </c>
      <c r="K130" s="13">
        <v>0</v>
      </c>
      <c r="L130" s="13">
        <v>1</v>
      </c>
      <c r="M130" s="13">
        <v>2</v>
      </c>
      <c r="N130" s="13">
        <v>0</v>
      </c>
      <c r="O130" s="12">
        <f t="shared" si="76"/>
        <v>519</v>
      </c>
      <c r="Q130" s="14">
        <v>16</v>
      </c>
      <c r="R130" s="13">
        <v>0</v>
      </c>
      <c r="S130" s="13">
        <v>0</v>
      </c>
      <c r="T130" s="13">
        <v>6</v>
      </c>
      <c r="U130" s="13">
        <v>67</v>
      </c>
      <c r="V130" s="13">
        <v>228</v>
      </c>
      <c r="W130" s="13">
        <v>172</v>
      </c>
      <c r="X130" s="13">
        <v>42</v>
      </c>
      <c r="Y130" s="13">
        <v>4</v>
      </c>
      <c r="Z130" s="13">
        <v>0</v>
      </c>
      <c r="AA130" s="13">
        <v>0</v>
      </c>
      <c r="AB130" s="13">
        <v>0</v>
      </c>
      <c r="AC130" s="13">
        <v>0</v>
      </c>
      <c r="AD130" s="12">
        <f t="shared" si="77"/>
        <v>519</v>
      </c>
      <c r="AQ130" s="29">
        <v>16</v>
      </c>
      <c r="AR130" s="28">
        <v>33.400001525878906</v>
      </c>
      <c r="AS130" s="28">
        <v>33.799999237060547</v>
      </c>
      <c r="AT130" s="28">
        <v>33.400001525878906</v>
      </c>
      <c r="AU130" s="28">
        <v>33.099998474121094</v>
      </c>
      <c r="AV130" s="28">
        <v>33.099998474121094</v>
      </c>
      <c r="AW130" s="28">
        <v>33.900001525878906</v>
      </c>
      <c r="AX130" s="28">
        <v>34</v>
      </c>
      <c r="AY130" s="1" t="s">
        <v>11</v>
      </c>
    </row>
    <row r="131" spans="1:51" x14ac:dyDescent="0.25">
      <c r="A131" s="14">
        <v>17</v>
      </c>
      <c r="B131" s="13">
        <v>530</v>
      </c>
      <c r="C131" s="13">
        <v>72</v>
      </c>
      <c r="D131" s="13">
        <v>4</v>
      </c>
      <c r="E131" s="13">
        <v>1</v>
      </c>
      <c r="F131" s="13">
        <v>5</v>
      </c>
      <c r="G131" s="13">
        <v>0</v>
      </c>
      <c r="H131" s="13">
        <v>0</v>
      </c>
      <c r="I131" s="13">
        <v>2</v>
      </c>
      <c r="J131" s="13">
        <v>0</v>
      </c>
      <c r="K131" s="13">
        <v>0</v>
      </c>
      <c r="L131" s="13">
        <v>0</v>
      </c>
      <c r="M131" s="13">
        <v>1</v>
      </c>
      <c r="N131" s="13">
        <v>0</v>
      </c>
      <c r="O131" s="12">
        <f t="shared" si="76"/>
        <v>615</v>
      </c>
      <c r="Q131" s="14">
        <v>17</v>
      </c>
      <c r="R131" s="13">
        <v>0</v>
      </c>
      <c r="S131" s="13">
        <v>1</v>
      </c>
      <c r="T131" s="13">
        <v>4</v>
      </c>
      <c r="U131" s="13">
        <v>31</v>
      </c>
      <c r="V131" s="13">
        <v>318</v>
      </c>
      <c r="W131" s="13">
        <v>206</v>
      </c>
      <c r="X131" s="13">
        <v>44</v>
      </c>
      <c r="Y131" s="13">
        <v>11</v>
      </c>
      <c r="Z131" s="13">
        <v>0</v>
      </c>
      <c r="AA131" s="13">
        <v>0</v>
      </c>
      <c r="AB131" s="13">
        <v>0</v>
      </c>
      <c r="AC131" s="13">
        <v>0</v>
      </c>
      <c r="AD131" s="12">
        <f t="shared" si="77"/>
        <v>615</v>
      </c>
      <c r="AQ131" s="29">
        <v>17</v>
      </c>
      <c r="AR131" s="28">
        <v>33.5</v>
      </c>
      <c r="AS131" s="28">
        <v>33.200000762939453</v>
      </c>
      <c r="AT131" s="28">
        <v>33.299999237060547</v>
      </c>
      <c r="AU131" s="28">
        <v>38.5</v>
      </c>
      <c r="AV131" s="28">
        <v>34</v>
      </c>
      <c r="AW131" s="28">
        <v>33.599998474121094</v>
      </c>
      <c r="AX131" s="28">
        <v>38.200000762939453</v>
      </c>
      <c r="AY131" s="1" t="s">
        <v>11</v>
      </c>
    </row>
    <row r="132" spans="1:51" x14ac:dyDescent="0.25">
      <c r="A132" s="14">
        <v>18</v>
      </c>
      <c r="B132" s="13">
        <v>566</v>
      </c>
      <c r="C132" s="13">
        <v>53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1</v>
      </c>
      <c r="J132" s="13">
        <v>0</v>
      </c>
      <c r="K132" s="13">
        <v>0</v>
      </c>
      <c r="L132" s="13">
        <v>1</v>
      </c>
      <c r="M132" s="13">
        <v>4</v>
      </c>
      <c r="N132" s="13">
        <v>0</v>
      </c>
      <c r="O132" s="12">
        <f t="shared" si="76"/>
        <v>625</v>
      </c>
      <c r="Q132" s="14">
        <v>18</v>
      </c>
      <c r="R132" s="13">
        <v>0</v>
      </c>
      <c r="S132" s="13">
        <v>0</v>
      </c>
      <c r="T132" s="13">
        <v>0</v>
      </c>
      <c r="U132" s="13">
        <v>32</v>
      </c>
      <c r="V132" s="13">
        <v>301</v>
      </c>
      <c r="W132" s="13">
        <v>225</v>
      </c>
      <c r="X132" s="13">
        <v>55</v>
      </c>
      <c r="Y132" s="13">
        <v>11</v>
      </c>
      <c r="Z132" s="13">
        <v>1</v>
      </c>
      <c r="AA132" s="13">
        <v>0</v>
      </c>
      <c r="AB132" s="13">
        <v>0</v>
      </c>
      <c r="AC132" s="13">
        <v>0</v>
      </c>
      <c r="AD132" s="12">
        <f t="shared" si="77"/>
        <v>625</v>
      </c>
      <c r="AQ132" s="29">
        <v>18</v>
      </c>
      <c r="AR132" s="28">
        <v>33.799999237060547</v>
      </c>
      <c r="AS132" s="28">
        <v>34</v>
      </c>
      <c r="AT132" s="28">
        <v>34</v>
      </c>
      <c r="AU132" s="28">
        <v>39</v>
      </c>
      <c r="AV132" s="28">
        <v>38.799999237060547</v>
      </c>
      <c r="AW132" s="28">
        <v>33.900001525878906</v>
      </c>
      <c r="AX132" s="28">
        <v>33.900001525878906</v>
      </c>
      <c r="AY132" s="1" t="s">
        <v>11</v>
      </c>
    </row>
    <row r="133" spans="1:51" x14ac:dyDescent="0.25">
      <c r="A133" s="14">
        <v>19</v>
      </c>
      <c r="B133" s="13">
        <v>318</v>
      </c>
      <c r="C133" s="13">
        <v>26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2</v>
      </c>
      <c r="K133" s="13">
        <v>0</v>
      </c>
      <c r="L133" s="13">
        <v>1</v>
      </c>
      <c r="M133" s="13">
        <v>3</v>
      </c>
      <c r="N133" s="13">
        <v>0</v>
      </c>
      <c r="O133" s="12">
        <f t="shared" si="76"/>
        <v>350</v>
      </c>
      <c r="Q133" s="14">
        <v>19</v>
      </c>
      <c r="R133" s="13">
        <v>0</v>
      </c>
      <c r="S133" s="13">
        <v>0</v>
      </c>
      <c r="T133" s="13">
        <v>2</v>
      </c>
      <c r="U133" s="13">
        <v>29</v>
      </c>
      <c r="V133" s="13">
        <v>133</v>
      </c>
      <c r="W133" s="13">
        <v>126</v>
      </c>
      <c r="X133" s="13">
        <v>48</v>
      </c>
      <c r="Y133" s="13">
        <v>8</v>
      </c>
      <c r="Z133" s="13">
        <v>4</v>
      </c>
      <c r="AA133" s="13">
        <v>0</v>
      </c>
      <c r="AB133" s="13">
        <v>0</v>
      </c>
      <c r="AC133" s="13">
        <v>0</v>
      </c>
      <c r="AD133" s="12">
        <f t="shared" si="77"/>
        <v>350</v>
      </c>
      <c r="AQ133" s="29">
        <v>19</v>
      </c>
      <c r="AR133" s="28">
        <v>38.5</v>
      </c>
      <c r="AS133" s="28">
        <v>38.099998474121094</v>
      </c>
      <c r="AT133" s="28">
        <v>33.799999237060547</v>
      </c>
      <c r="AU133" s="28">
        <v>38.599998474121094</v>
      </c>
      <c r="AV133" s="28">
        <v>33.700000762939453</v>
      </c>
      <c r="AW133" s="28">
        <v>33.5</v>
      </c>
      <c r="AX133" s="28">
        <v>38.099998474121094</v>
      </c>
      <c r="AY133" s="1" t="s">
        <v>11</v>
      </c>
    </row>
    <row r="134" spans="1:51" x14ac:dyDescent="0.25">
      <c r="A134" s="14">
        <v>20</v>
      </c>
      <c r="B134" s="13">
        <v>211</v>
      </c>
      <c r="C134" s="13">
        <v>23</v>
      </c>
      <c r="D134" s="13">
        <v>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2">
        <f t="shared" si="76"/>
        <v>235</v>
      </c>
      <c r="Q134" s="14">
        <v>20</v>
      </c>
      <c r="R134" s="13">
        <v>0</v>
      </c>
      <c r="S134" s="13">
        <v>0</v>
      </c>
      <c r="T134" s="13">
        <v>0</v>
      </c>
      <c r="U134" s="13">
        <v>8</v>
      </c>
      <c r="V134" s="13">
        <v>109</v>
      </c>
      <c r="W134" s="13">
        <v>88</v>
      </c>
      <c r="X134" s="13">
        <v>25</v>
      </c>
      <c r="Y134" s="13">
        <v>5</v>
      </c>
      <c r="Z134" s="13">
        <v>0</v>
      </c>
      <c r="AA134" s="13">
        <v>0</v>
      </c>
      <c r="AB134" s="13">
        <v>0</v>
      </c>
      <c r="AC134" s="13">
        <v>0</v>
      </c>
      <c r="AD134" s="12">
        <f t="shared" si="77"/>
        <v>235</v>
      </c>
      <c r="AQ134" s="29">
        <v>20</v>
      </c>
      <c r="AR134" s="28">
        <v>38.400001525878906</v>
      </c>
      <c r="AS134" s="28">
        <v>33.099998474121094</v>
      </c>
      <c r="AT134" s="28">
        <v>38.700000762939453</v>
      </c>
      <c r="AU134" s="28">
        <v>38.900001525878906</v>
      </c>
      <c r="AV134" s="28">
        <v>38.400001525878906</v>
      </c>
      <c r="AW134" s="28">
        <v>38.299999237060547</v>
      </c>
      <c r="AX134" s="28">
        <v>39</v>
      </c>
      <c r="AY134" s="1" t="s">
        <v>11</v>
      </c>
    </row>
    <row r="135" spans="1:51" x14ac:dyDescent="0.25">
      <c r="A135" s="14">
        <v>21</v>
      </c>
      <c r="B135" s="13">
        <v>154</v>
      </c>
      <c r="C135" s="13">
        <v>14</v>
      </c>
      <c r="D135" s="13">
        <v>0</v>
      </c>
      <c r="E135" s="13">
        <v>0</v>
      </c>
      <c r="F135" s="13">
        <v>1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3</v>
      </c>
      <c r="N135" s="13">
        <v>0</v>
      </c>
      <c r="O135" s="12">
        <f t="shared" si="76"/>
        <v>173</v>
      </c>
      <c r="Q135" s="14">
        <v>21</v>
      </c>
      <c r="R135" s="13">
        <v>0</v>
      </c>
      <c r="S135" s="13">
        <v>0</v>
      </c>
      <c r="T135" s="13">
        <v>1</v>
      </c>
      <c r="U135" s="13">
        <v>7</v>
      </c>
      <c r="V135" s="13">
        <v>67</v>
      </c>
      <c r="W135" s="13">
        <v>61</v>
      </c>
      <c r="X135" s="13">
        <v>26</v>
      </c>
      <c r="Y135" s="13">
        <v>10</v>
      </c>
      <c r="Z135" s="13">
        <v>1</v>
      </c>
      <c r="AA135" s="13">
        <v>0</v>
      </c>
      <c r="AB135" s="13">
        <v>0</v>
      </c>
      <c r="AC135" s="13">
        <v>0</v>
      </c>
      <c r="AD135" s="12">
        <f t="shared" si="77"/>
        <v>173</v>
      </c>
      <c r="AQ135" s="29">
        <v>21</v>
      </c>
      <c r="AR135" s="28">
        <v>38.5</v>
      </c>
      <c r="AS135" s="28">
        <v>38.799999237060547</v>
      </c>
      <c r="AT135" s="28">
        <v>38.400001525878906</v>
      </c>
      <c r="AU135" s="28">
        <v>38.700000762939453</v>
      </c>
      <c r="AV135" s="28">
        <v>38</v>
      </c>
      <c r="AW135" s="28">
        <v>38.900001525878906</v>
      </c>
      <c r="AX135" s="28">
        <v>38.599998474121094</v>
      </c>
      <c r="AY135" s="1" t="s">
        <v>11</v>
      </c>
    </row>
    <row r="136" spans="1:51" x14ac:dyDescent="0.25">
      <c r="A136" s="14">
        <v>22</v>
      </c>
      <c r="B136" s="13">
        <v>86</v>
      </c>
      <c r="C136" s="13">
        <v>9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2">
        <f t="shared" si="76"/>
        <v>95</v>
      </c>
      <c r="Q136" s="14">
        <v>22</v>
      </c>
      <c r="R136" s="13">
        <v>0</v>
      </c>
      <c r="S136" s="13">
        <v>0</v>
      </c>
      <c r="T136" s="13">
        <v>0</v>
      </c>
      <c r="U136" s="13">
        <v>5</v>
      </c>
      <c r="V136" s="13">
        <v>38</v>
      </c>
      <c r="W136" s="13">
        <v>34</v>
      </c>
      <c r="X136" s="13">
        <v>11</v>
      </c>
      <c r="Y136" s="13">
        <v>4</v>
      </c>
      <c r="Z136" s="13">
        <v>3</v>
      </c>
      <c r="AA136" s="13">
        <v>0</v>
      </c>
      <c r="AB136" s="13">
        <v>0</v>
      </c>
      <c r="AC136" s="13">
        <v>0</v>
      </c>
      <c r="AD136" s="12">
        <f t="shared" si="77"/>
        <v>95</v>
      </c>
      <c r="AQ136" s="29">
        <v>22</v>
      </c>
      <c r="AR136" s="28">
        <v>38.200000762939453</v>
      </c>
      <c r="AS136" s="28">
        <v>38.400001525878906</v>
      </c>
      <c r="AT136" s="28">
        <v>38.700000762939453</v>
      </c>
      <c r="AU136" s="28">
        <v>38.400001525878906</v>
      </c>
      <c r="AV136" s="28">
        <v>38.200000762939453</v>
      </c>
      <c r="AW136" s="28">
        <v>38.299999237060547</v>
      </c>
      <c r="AX136" s="28">
        <v>33.599998474121094</v>
      </c>
      <c r="AY136" s="1" t="s">
        <v>11</v>
      </c>
    </row>
    <row r="137" spans="1:51" x14ac:dyDescent="0.25">
      <c r="A137" s="14">
        <v>23</v>
      </c>
      <c r="B137" s="13">
        <v>89</v>
      </c>
      <c r="C137" s="13">
        <v>2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1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2">
        <f t="shared" si="76"/>
        <v>92</v>
      </c>
      <c r="Q137" s="14">
        <v>23</v>
      </c>
      <c r="R137" s="13">
        <v>0</v>
      </c>
      <c r="S137" s="13">
        <v>0</v>
      </c>
      <c r="T137" s="13">
        <v>0</v>
      </c>
      <c r="U137" s="13">
        <v>2</v>
      </c>
      <c r="V137" s="13">
        <v>39</v>
      </c>
      <c r="W137" s="13">
        <v>33</v>
      </c>
      <c r="X137" s="13">
        <v>11</v>
      </c>
      <c r="Y137" s="13">
        <v>7</v>
      </c>
      <c r="Z137" s="13">
        <v>0</v>
      </c>
      <c r="AA137" s="13">
        <v>0</v>
      </c>
      <c r="AB137" s="13">
        <v>0</v>
      </c>
      <c r="AC137" s="13">
        <v>0</v>
      </c>
      <c r="AD137" s="12">
        <f t="shared" si="77"/>
        <v>92</v>
      </c>
      <c r="AQ137" s="29">
        <v>23</v>
      </c>
      <c r="AR137" s="28">
        <v>38.599998474121094</v>
      </c>
      <c r="AS137" s="28">
        <v>38.5</v>
      </c>
      <c r="AT137" s="28">
        <v>38.299999237060547</v>
      </c>
      <c r="AU137" s="28">
        <v>38.700000762939453</v>
      </c>
      <c r="AV137" s="28">
        <v>38.200000762939453</v>
      </c>
      <c r="AW137" s="28">
        <v>38.299999237060547</v>
      </c>
      <c r="AX137" s="28">
        <v>38.900001525878906</v>
      </c>
      <c r="AY137" s="1" t="s">
        <v>11</v>
      </c>
    </row>
    <row r="138" spans="1:51" x14ac:dyDescent="0.25">
      <c r="A138" s="14">
        <v>24</v>
      </c>
      <c r="B138" s="13">
        <v>27</v>
      </c>
      <c r="C138" s="13">
        <v>3</v>
      </c>
      <c r="D138" s="13">
        <v>0</v>
      </c>
      <c r="E138" s="13">
        <v>0</v>
      </c>
      <c r="F138" s="13">
        <v>1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2">
        <f t="shared" si="76"/>
        <v>31</v>
      </c>
      <c r="Q138" s="14">
        <v>24</v>
      </c>
      <c r="R138" s="13">
        <v>0</v>
      </c>
      <c r="S138" s="13">
        <v>0</v>
      </c>
      <c r="T138" s="13">
        <v>0</v>
      </c>
      <c r="U138" s="13">
        <v>0</v>
      </c>
      <c r="V138" s="13">
        <v>9</v>
      </c>
      <c r="W138" s="13">
        <v>11</v>
      </c>
      <c r="X138" s="13">
        <v>4</v>
      </c>
      <c r="Y138" s="13">
        <v>4</v>
      </c>
      <c r="Z138" s="13">
        <v>2</v>
      </c>
      <c r="AA138" s="13">
        <v>1</v>
      </c>
      <c r="AB138" s="13">
        <v>0</v>
      </c>
      <c r="AC138" s="13">
        <v>0</v>
      </c>
      <c r="AD138" s="12">
        <f t="shared" si="77"/>
        <v>31</v>
      </c>
      <c r="AQ138" s="29">
        <v>24</v>
      </c>
      <c r="AR138" s="28">
        <v>43.5</v>
      </c>
      <c r="AS138" s="28">
        <v>43.099998474121094</v>
      </c>
      <c r="AT138" s="28">
        <v>38.400001525878906</v>
      </c>
      <c r="AU138" s="28">
        <v>38.099998474121094</v>
      </c>
      <c r="AV138" s="28">
        <v>38.5</v>
      </c>
      <c r="AW138" s="28">
        <v>38.200000762939453</v>
      </c>
      <c r="AX138" s="28">
        <v>33.599998474121094</v>
      </c>
      <c r="AY138" s="1" t="s">
        <v>11</v>
      </c>
    </row>
    <row r="139" spans="1:51" x14ac:dyDescent="0.25">
      <c r="AQ139" s="27"/>
      <c r="AR139" s="26"/>
      <c r="AS139" s="26"/>
      <c r="AT139" s="26"/>
      <c r="AU139" s="26"/>
      <c r="AV139" s="26"/>
      <c r="AW139" s="26"/>
      <c r="AX139" s="26"/>
    </row>
    <row r="140" spans="1:51" x14ac:dyDescent="0.25">
      <c r="A140" s="11" t="s">
        <v>3</v>
      </c>
      <c r="B140" s="10">
        <f t="shared" ref="B140:O140" si="79">SUM(B122:B133)</f>
        <v>4820</v>
      </c>
      <c r="C140" s="10">
        <f t="shared" si="79"/>
        <v>760</v>
      </c>
      <c r="D140" s="10">
        <f t="shared" si="79"/>
        <v>14</v>
      </c>
      <c r="E140" s="10">
        <f t="shared" si="79"/>
        <v>6</v>
      </c>
      <c r="F140" s="10">
        <f t="shared" si="79"/>
        <v>15</v>
      </c>
      <c r="G140" s="10">
        <f t="shared" si="79"/>
        <v>0</v>
      </c>
      <c r="H140" s="10">
        <f t="shared" si="79"/>
        <v>6</v>
      </c>
      <c r="I140" s="10">
        <f t="shared" si="79"/>
        <v>6</v>
      </c>
      <c r="J140" s="10">
        <f t="shared" si="79"/>
        <v>18</v>
      </c>
      <c r="K140" s="10">
        <f t="shared" si="79"/>
        <v>0</v>
      </c>
      <c r="L140" s="10">
        <f t="shared" si="79"/>
        <v>8</v>
      </c>
      <c r="M140" s="10">
        <f t="shared" si="79"/>
        <v>34</v>
      </c>
      <c r="N140" s="10">
        <f t="shared" si="79"/>
        <v>0</v>
      </c>
      <c r="O140" s="3">
        <f t="shared" si="79"/>
        <v>5687</v>
      </c>
      <c r="Q140" s="11" t="s">
        <v>3</v>
      </c>
      <c r="R140" s="10">
        <f t="shared" ref="R140:AD140" si="80">SUM(R122:R133)</f>
        <v>0</v>
      </c>
      <c r="S140" s="10">
        <f t="shared" si="80"/>
        <v>1</v>
      </c>
      <c r="T140" s="10">
        <f t="shared" si="80"/>
        <v>46</v>
      </c>
      <c r="U140" s="10">
        <f t="shared" si="80"/>
        <v>458</v>
      </c>
      <c r="V140" s="10">
        <f t="shared" si="80"/>
        <v>2699</v>
      </c>
      <c r="W140" s="10">
        <f t="shared" si="80"/>
        <v>1894</v>
      </c>
      <c r="X140" s="10">
        <f t="shared" si="80"/>
        <v>496</v>
      </c>
      <c r="Y140" s="10">
        <f t="shared" si="80"/>
        <v>85</v>
      </c>
      <c r="Z140" s="10">
        <f t="shared" si="80"/>
        <v>8</v>
      </c>
      <c r="AA140" s="10">
        <f t="shared" si="80"/>
        <v>0</v>
      </c>
      <c r="AB140" s="10">
        <f t="shared" si="80"/>
        <v>0</v>
      </c>
      <c r="AC140" s="10">
        <f t="shared" si="80"/>
        <v>0</v>
      </c>
      <c r="AD140" s="3">
        <f t="shared" si="80"/>
        <v>5687</v>
      </c>
      <c r="AQ140" s="25" t="s">
        <v>13</v>
      </c>
      <c r="AR140" s="24">
        <v>33.700000762939453</v>
      </c>
      <c r="AS140" s="24">
        <v>33.099998474121094</v>
      </c>
      <c r="AT140" s="24">
        <v>33.400001525878906</v>
      </c>
      <c r="AU140" s="24">
        <v>33.799999237060547</v>
      </c>
      <c r="AV140" s="24">
        <v>33.400001525878906</v>
      </c>
      <c r="AW140" s="24">
        <v>33.299999237060547</v>
      </c>
      <c r="AX140" s="24">
        <v>33.200000762939453</v>
      </c>
      <c r="AY140" s="1" t="s">
        <v>11</v>
      </c>
    </row>
    <row r="141" spans="1:51" x14ac:dyDescent="0.25">
      <c r="A141" s="9" t="s">
        <v>2</v>
      </c>
      <c r="B141" s="8">
        <f t="shared" ref="B141:O141" si="81">SUM(B121:B136)</f>
        <v>5496</v>
      </c>
      <c r="C141" s="8">
        <f t="shared" si="81"/>
        <v>875</v>
      </c>
      <c r="D141" s="8">
        <f t="shared" si="81"/>
        <v>16</v>
      </c>
      <c r="E141" s="8">
        <f t="shared" si="81"/>
        <v>8</v>
      </c>
      <c r="F141" s="8">
        <f t="shared" si="81"/>
        <v>18</v>
      </c>
      <c r="G141" s="8">
        <f t="shared" si="81"/>
        <v>0</v>
      </c>
      <c r="H141" s="8">
        <f t="shared" si="81"/>
        <v>7</v>
      </c>
      <c r="I141" s="8">
        <f t="shared" si="81"/>
        <v>6</v>
      </c>
      <c r="J141" s="8">
        <f t="shared" si="81"/>
        <v>20</v>
      </c>
      <c r="K141" s="8">
        <f t="shared" si="81"/>
        <v>0</v>
      </c>
      <c r="L141" s="8">
        <f t="shared" si="81"/>
        <v>8</v>
      </c>
      <c r="M141" s="8">
        <f t="shared" si="81"/>
        <v>38</v>
      </c>
      <c r="N141" s="8">
        <f t="shared" si="81"/>
        <v>0</v>
      </c>
      <c r="O141" s="3">
        <f t="shared" si="81"/>
        <v>6492</v>
      </c>
      <c r="Q141" s="9" t="s">
        <v>2</v>
      </c>
      <c r="R141" s="8">
        <f t="shared" ref="R141:AD141" si="82">SUM(R121:R136)</f>
        <v>0</v>
      </c>
      <c r="S141" s="8">
        <f t="shared" si="82"/>
        <v>1</v>
      </c>
      <c r="T141" s="8">
        <f t="shared" si="82"/>
        <v>47</v>
      </c>
      <c r="U141" s="8">
        <f t="shared" si="82"/>
        <v>483</v>
      </c>
      <c r="V141" s="8">
        <f t="shared" si="82"/>
        <v>2992</v>
      </c>
      <c r="W141" s="8">
        <f t="shared" si="82"/>
        <v>2206</v>
      </c>
      <c r="X141" s="8">
        <f t="shared" si="82"/>
        <v>629</v>
      </c>
      <c r="Y141" s="8">
        <f t="shared" si="82"/>
        <v>119</v>
      </c>
      <c r="Z141" s="8">
        <f t="shared" si="82"/>
        <v>15</v>
      </c>
      <c r="AA141" s="8">
        <f t="shared" si="82"/>
        <v>0</v>
      </c>
      <c r="AB141" s="8">
        <f t="shared" si="82"/>
        <v>0</v>
      </c>
      <c r="AC141" s="8">
        <f t="shared" si="82"/>
        <v>0</v>
      </c>
      <c r="AD141" s="3">
        <f t="shared" si="82"/>
        <v>6492</v>
      </c>
      <c r="AQ141" s="23" t="s">
        <v>12</v>
      </c>
      <c r="AR141" s="22">
        <v>33.900001525878906</v>
      </c>
      <c r="AS141" s="22">
        <v>33.200000762939453</v>
      </c>
      <c r="AT141" s="22">
        <v>33.900001525878906</v>
      </c>
      <c r="AU141" s="22">
        <v>33.700000762939453</v>
      </c>
      <c r="AV141" s="22">
        <v>33.099998474121094</v>
      </c>
      <c r="AW141" s="22">
        <v>33</v>
      </c>
      <c r="AX141" s="22">
        <v>33.900001525878906</v>
      </c>
      <c r="AY141" s="1" t="s">
        <v>11</v>
      </c>
    </row>
    <row r="142" spans="1:51" x14ac:dyDescent="0.25">
      <c r="A142" s="7" t="s">
        <v>1</v>
      </c>
      <c r="B142" s="6">
        <f t="shared" ref="B142:O142" si="83">SUM(B121:B138)</f>
        <v>5612</v>
      </c>
      <c r="C142" s="6">
        <f t="shared" si="83"/>
        <v>880</v>
      </c>
      <c r="D142" s="6">
        <f t="shared" si="83"/>
        <v>16</v>
      </c>
      <c r="E142" s="6">
        <f t="shared" si="83"/>
        <v>8</v>
      </c>
      <c r="F142" s="6">
        <f t="shared" si="83"/>
        <v>19</v>
      </c>
      <c r="G142" s="6">
        <f t="shared" si="83"/>
        <v>0</v>
      </c>
      <c r="H142" s="6">
        <f t="shared" si="83"/>
        <v>7</v>
      </c>
      <c r="I142" s="6">
        <f t="shared" si="83"/>
        <v>7</v>
      </c>
      <c r="J142" s="6">
        <f t="shared" si="83"/>
        <v>20</v>
      </c>
      <c r="K142" s="6">
        <f t="shared" si="83"/>
        <v>0</v>
      </c>
      <c r="L142" s="6">
        <f t="shared" si="83"/>
        <v>8</v>
      </c>
      <c r="M142" s="6">
        <f t="shared" si="83"/>
        <v>38</v>
      </c>
      <c r="N142" s="6">
        <f t="shared" si="83"/>
        <v>0</v>
      </c>
      <c r="O142" s="3">
        <f t="shared" si="83"/>
        <v>6615</v>
      </c>
      <c r="Q142" s="7" t="s">
        <v>1</v>
      </c>
      <c r="R142" s="6">
        <f t="shared" ref="R142:AD142" si="84">SUM(R121:R138)</f>
        <v>0</v>
      </c>
      <c r="S142" s="6">
        <f t="shared" si="84"/>
        <v>1</v>
      </c>
      <c r="T142" s="6">
        <f t="shared" si="84"/>
        <v>47</v>
      </c>
      <c r="U142" s="6">
        <f t="shared" si="84"/>
        <v>485</v>
      </c>
      <c r="V142" s="6">
        <f t="shared" si="84"/>
        <v>3040</v>
      </c>
      <c r="W142" s="6">
        <f t="shared" si="84"/>
        <v>2250</v>
      </c>
      <c r="X142" s="6">
        <f t="shared" si="84"/>
        <v>644</v>
      </c>
      <c r="Y142" s="6">
        <f t="shared" si="84"/>
        <v>130</v>
      </c>
      <c r="Z142" s="6">
        <f t="shared" si="84"/>
        <v>17</v>
      </c>
      <c r="AA142" s="6">
        <f t="shared" si="84"/>
        <v>1</v>
      </c>
      <c r="AB142" s="6">
        <f t="shared" si="84"/>
        <v>0</v>
      </c>
      <c r="AC142" s="6">
        <f t="shared" si="84"/>
        <v>0</v>
      </c>
      <c r="AD142" s="3">
        <f t="shared" si="84"/>
        <v>6615</v>
      </c>
      <c r="AQ142" s="21" t="s">
        <v>0</v>
      </c>
      <c r="AR142" s="20">
        <v>33.400001525878906</v>
      </c>
      <c r="AS142" s="20">
        <v>33</v>
      </c>
      <c r="AT142" s="20">
        <v>33.099998474121094</v>
      </c>
      <c r="AU142" s="20">
        <v>38.5</v>
      </c>
      <c r="AV142" s="20">
        <v>33.299999237060547</v>
      </c>
      <c r="AW142" s="20">
        <v>33.700000762939453</v>
      </c>
      <c r="AX142" s="20">
        <v>38.099998474121094</v>
      </c>
      <c r="AY142" s="1" t="s">
        <v>11</v>
      </c>
    </row>
    <row r="143" spans="1:51" x14ac:dyDescent="0.25">
      <c r="A143" s="5" t="s">
        <v>0</v>
      </c>
      <c r="B143" s="4">
        <f t="shared" ref="B143:O143" si="85">SUM(B115:B138)</f>
        <v>5754</v>
      </c>
      <c r="C143" s="4">
        <f t="shared" si="85"/>
        <v>928</v>
      </c>
      <c r="D143" s="4">
        <f t="shared" si="85"/>
        <v>16</v>
      </c>
      <c r="E143" s="4">
        <f t="shared" si="85"/>
        <v>8</v>
      </c>
      <c r="F143" s="4">
        <f t="shared" si="85"/>
        <v>21</v>
      </c>
      <c r="G143" s="4">
        <f t="shared" si="85"/>
        <v>0</v>
      </c>
      <c r="H143" s="4">
        <f t="shared" si="85"/>
        <v>7</v>
      </c>
      <c r="I143" s="4">
        <f t="shared" si="85"/>
        <v>7</v>
      </c>
      <c r="J143" s="4">
        <f t="shared" si="85"/>
        <v>22</v>
      </c>
      <c r="K143" s="4">
        <f t="shared" si="85"/>
        <v>0</v>
      </c>
      <c r="L143" s="4">
        <f t="shared" si="85"/>
        <v>9</v>
      </c>
      <c r="M143" s="4">
        <f t="shared" si="85"/>
        <v>42</v>
      </c>
      <c r="N143" s="4">
        <f t="shared" si="85"/>
        <v>0</v>
      </c>
      <c r="O143" s="3">
        <f t="shared" si="85"/>
        <v>6814</v>
      </c>
      <c r="Q143" s="5" t="s">
        <v>0</v>
      </c>
      <c r="R143" s="4">
        <f t="shared" ref="R143:AD143" si="86">SUM(R115:R138)</f>
        <v>0</v>
      </c>
      <c r="S143" s="4">
        <f t="shared" si="86"/>
        <v>1</v>
      </c>
      <c r="T143" s="4">
        <f t="shared" si="86"/>
        <v>47</v>
      </c>
      <c r="U143" s="4">
        <f t="shared" si="86"/>
        <v>491</v>
      </c>
      <c r="V143" s="4">
        <f t="shared" si="86"/>
        <v>3083</v>
      </c>
      <c r="W143" s="4">
        <f t="shared" si="86"/>
        <v>2314</v>
      </c>
      <c r="X143" s="4">
        <f t="shared" si="86"/>
        <v>701</v>
      </c>
      <c r="Y143" s="4">
        <f t="shared" si="86"/>
        <v>150</v>
      </c>
      <c r="Z143" s="4">
        <f t="shared" si="86"/>
        <v>25</v>
      </c>
      <c r="AA143" s="4">
        <f t="shared" si="86"/>
        <v>2</v>
      </c>
      <c r="AB143" s="4">
        <f t="shared" si="86"/>
        <v>0</v>
      </c>
      <c r="AC143" s="4">
        <f t="shared" si="86"/>
        <v>0</v>
      </c>
      <c r="AD143" s="3">
        <f t="shared" si="86"/>
        <v>6814</v>
      </c>
    </row>
    <row r="144" spans="1:51" x14ac:dyDescent="0.25">
      <c r="AW144" s="19" t="s">
        <v>10</v>
      </c>
      <c r="AX144" s="18">
        <f>IF(COUNTIF(AR142:AX142,"&lt;&gt;-")&gt;0,SUMIF(AR142:AX142,"&lt;&gt;-")/COUNTIF(AR142:AX142,"&lt;&gt;-"),"-")</f>
        <v>34.728571210588726</v>
      </c>
    </row>
    <row r="146" spans="1:30" x14ac:dyDescent="0.25">
      <c r="A146" s="16"/>
      <c r="B146" s="17" t="s">
        <v>9</v>
      </c>
      <c r="C146" s="16" t="str">
        <f>C6</f>
        <v>Northbound</v>
      </c>
      <c r="R146" s="17" t="s">
        <v>9</v>
      </c>
      <c r="S146" s="16" t="str">
        <f>C6</f>
        <v>Northbound</v>
      </c>
    </row>
    <row r="147" spans="1:30" x14ac:dyDescent="0.25">
      <c r="A147" s="14" t="str">
        <f>TEXT(A148,"dddd")</f>
        <v>Friday</v>
      </c>
      <c r="Q147" s="14" t="str">
        <f>TEXT(Q148,"dddd")</f>
        <v>Friday</v>
      </c>
    </row>
    <row r="148" spans="1:30" x14ac:dyDescent="0.25">
      <c r="A148" s="15">
        <f>A78+1</f>
        <v>44379</v>
      </c>
      <c r="B148" s="166" t="s">
        <v>7</v>
      </c>
      <c r="C148" s="167"/>
      <c r="D148" s="167"/>
      <c r="E148" s="167"/>
      <c r="F148" s="167"/>
      <c r="G148" s="167"/>
      <c r="H148" s="167"/>
      <c r="I148" s="167"/>
      <c r="J148" s="167"/>
      <c r="K148" s="167"/>
      <c r="L148" s="167"/>
      <c r="M148" s="167"/>
      <c r="N148" s="167"/>
      <c r="O148" s="168"/>
      <c r="Q148" s="15">
        <f>Q78+1</f>
        <v>44379</v>
      </c>
      <c r="R148" s="166" t="s">
        <v>6</v>
      </c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8"/>
    </row>
    <row r="149" spans="1:30" x14ac:dyDescent="0.25">
      <c r="A149" s="14" t="s">
        <v>5</v>
      </c>
      <c r="B149" s="14">
        <v>1</v>
      </c>
      <c r="C149" s="14">
        <v>2</v>
      </c>
      <c r="D149" s="14">
        <v>3</v>
      </c>
      <c r="E149" s="14">
        <v>4</v>
      </c>
      <c r="F149" s="14">
        <v>5</v>
      </c>
      <c r="G149" s="14">
        <v>6</v>
      </c>
      <c r="H149" s="14">
        <v>7</v>
      </c>
      <c r="I149" s="14">
        <v>8</v>
      </c>
      <c r="J149" s="14">
        <v>9</v>
      </c>
      <c r="K149" s="14">
        <v>10</v>
      </c>
      <c r="L149" s="14">
        <v>11</v>
      </c>
      <c r="M149" s="14">
        <v>12</v>
      </c>
      <c r="N149" s="14">
        <v>13</v>
      </c>
      <c r="O149" s="12" t="s">
        <v>4</v>
      </c>
      <c r="Q149" s="14" t="s">
        <v>5</v>
      </c>
      <c r="R149" s="14" t="str">
        <f t="shared" ref="R149:AC149" si="87">R$9</f>
        <v>0-10</v>
      </c>
      <c r="S149" s="14" t="str">
        <f t="shared" si="87"/>
        <v>11-15</v>
      </c>
      <c r="T149" s="14" t="str">
        <f t="shared" si="87"/>
        <v>16-20</v>
      </c>
      <c r="U149" s="14" t="str">
        <f t="shared" si="87"/>
        <v>21-25</v>
      </c>
      <c r="V149" s="14" t="str">
        <f t="shared" si="87"/>
        <v>26-30</v>
      </c>
      <c r="W149" s="14" t="str">
        <f t="shared" si="87"/>
        <v>31-35</v>
      </c>
      <c r="X149" s="14" t="str">
        <f t="shared" si="87"/>
        <v>36-40</v>
      </c>
      <c r="Y149" s="14" t="str">
        <f t="shared" si="87"/>
        <v>41-45</v>
      </c>
      <c r="Z149" s="14" t="str">
        <f t="shared" si="87"/>
        <v>46-50</v>
      </c>
      <c r="AA149" s="14" t="str">
        <f t="shared" si="87"/>
        <v>51-60</v>
      </c>
      <c r="AB149" s="14" t="str">
        <f t="shared" si="87"/>
        <v>61-70</v>
      </c>
      <c r="AC149" s="14" t="str">
        <f t="shared" si="87"/>
        <v>71-100</v>
      </c>
      <c r="AD149" s="12" t="s">
        <v>4</v>
      </c>
    </row>
    <row r="150" spans="1:30" x14ac:dyDescent="0.25">
      <c r="A150" s="14">
        <v>1</v>
      </c>
      <c r="B150" s="13">
        <v>18</v>
      </c>
      <c r="C150" s="13">
        <v>5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2</v>
      </c>
      <c r="K150" s="13">
        <v>0</v>
      </c>
      <c r="L150" s="13">
        <v>0</v>
      </c>
      <c r="M150" s="13">
        <v>0</v>
      </c>
      <c r="N150" s="13">
        <v>0</v>
      </c>
      <c r="O150" s="12">
        <f t="shared" ref="O150:O173" si="88">SUM(B150:N150)</f>
        <v>25</v>
      </c>
      <c r="Q150" s="14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6</v>
      </c>
      <c r="W150" s="13">
        <v>10</v>
      </c>
      <c r="X150" s="13">
        <v>4</v>
      </c>
      <c r="Y150" s="13">
        <v>3</v>
      </c>
      <c r="Z150" s="13">
        <v>1</v>
      </c>
      <c r="AA150" s="13">
        <v>1</v>
      </c>
      <c r="AB150" s="13">
        <v>0</v>
      </c>
      <c r="AC150" s="13">
        <v>0</v>
      </c>
      <c r="AD150" s="12">
        <f t="shared" ref="AD150:AD173" si="89">SUM(R150:AC150)</f>
        <v>25</v>
      </c>
    </row>
    <row r="151" spans="1:30" x14ac:dyDescent="0.25">
      <c r="A151" s="14">
        <v>2</v>
      </c>
      <c r="B151" s="13">
        <v>11</v>
      </c>
      <c r="C151" s="13">
        <v>4</v>
      </c>
      <c r="D151" s="13">
        <v>0</v>
      </c>
      <c r="E151" s="13">
        <v>0</v>
      </c>
      <c r="F151" s="13">
        <v>1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2">
        <f t="shared" si="88"/>
        <v>16</v>
      </c>
      <c r="Q151" s="14">
        <v>2</v>
      </c>
      <c r="R151" s="13">
        <v>0</v>
      </c>
      <c r="S151" s="13">
        <v>0</v>
      </c>
      <c r="T151" s="13">
        <v>0</v>
      </c>
      <c r="U151" s="13">
        <v>0</v>
      </c>
      <c r="V151" s="13">
        <v>2</v>
      </c>
      <c r="W151" s="13">
        <v>5</v>
      </c>
      <c r="X151" s="13">
        <v>4</v>
      </c>
      <c r="Y151" s="13">
        <v>4</v>
      </c>
      <c r="Z151" s="13">
        <v>1</v>
      </c>
      <c r="AA151" s="13">
        <v>0</v>
      </c>
      <c r="AB151" s="13">
        <v>0</v>
      </c>
      <c r="AC151" s="13">
        <v>0</v>
      </c>
      <c r="AD151" s="12">
        <f t="shared" si="89"/>
        <v>16</v>
      </c>
    </row>
    <row r="152" spans="1:30" x14ac:dyDescent="0.25">
      <c r="A152" s="14">
        <v>3</v>
      </c>
      <c r="B152" s="13">
        <v>6</v>
      </c>
      <c r="C152" s="13">
        <v>3</v>
      </c>
      <c r="D152" s="13">
        <v>0</v>
      </c>
      <c r="E152" s="13">
        <v>0</v>
      </c>
      <c r="F152" s="13">
        <v>1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2">
        <f t="shared" si="88"/>
        <v>10</v>
      </c>
      <c r="Q152" s="14">
        <v>3</v>
      </c>
      <c r="R152" s="13">
        <v>0</v>
      </c>
      <c r="S152" s="13">
        <v>0</v>
      </c>
      <c r="T152" s="13">
        <v>0</v>
      </c>
      <c r="U152" s="13">
        <v>0</v>
      </c>
      <c r="V152" s="13">
        <v>3</v>
      </c>
      <c r="W152" s="13">
        <v>2</v>
      </c>
      <c r="X152" s="13">
        <v>5</v>
      </c>
      <c r="Y152" s="13">
        <v>0</v>
      </c>
      <c r="Z152" s="13">
        <v>0</v>
      </c>
      <c r="AA152" s="13">
        <v>0</v>
      </c>
      <c r="AB152" s="13">
        <v>0</v>
      </c>
      <c r="AC152" s="13">
        <v>0</v>
      </c>
      <c r="AD152" s="12">
        <f t="shared" si="89"/>
        <v>10</v>
      </c>
    </row>
    <row r="153" spans="1:30" x14ac:dyDescent="0.25">
      <c r="A153" s="14">
        <v>4</v>
      </c>
      <c r="B153" s="13">
        <v>9</v>
      </c>
      <c r="C153" s="13">
        <v>2</v>
      </c>
      <c r="D153" s="13">
        <v>0</v>
      </c>
      <c r="E153" s="13">
        <v>0</v>
      </c>
      <c r="F153" s="13">
        <v>1</v>
      </c>
      <c r="G153" s="13">
        <v>0</v>
      </c>
      <c r="H153" s="13">
        <v>0</v>
      </c>
      <c r="I153" s="13">
        <v>0</v>
      </c>
      <c r="J153" s="13">
        <v>1</v>
      </c>
      <c r="K153" s="13">
        <v>0</v>
      </c>
      <c r="L153" s="13">
        <v>0</v>
      </c>
      <c r="M153" s="13">
        <v>0</v>
      </c>
      <c r="N153" s="13">
        <v>0</v>
      </c>
      <c r="O153" s="12">
        <f t="shared" si="88"/>
        <v>13</v>
      </c>
      <c r="Q153" s="14">
        <v>4</v>
      </c>
      <c r="R153" s="13">
        <v>0</v>
      </c>
      <c r="S153" s="13">
        <v>0</v>
      </c>
      <c r="T153" s="13">
        <v>2</v>
      </c>
      <c r="U153" s="13">
        <v>1</v>
      </c>
      <c r="V153" s="13">
        <v>2</v>
      </c>
      <c r="W153" s="13">
        <v>5</v>
      </c>
      <c r="X153" s="13">
        <v>0</v>
      </c>
      <c r="Y153" s="13">
        <v>2</v>
      </c>
      <c r="Z153" s="13">
        <v>1</v>
      </c>
      <c r="AA153" s="13">
        <v>0</v>
      </c>
      <c r="AB153" s="13">
        <v>0</v>
      </c>
      <c r="AC153" s="13">
        <v>0</v>
      </c>
      <c r="AD153" s="12">
        <f t="shared" si="89"/>
        <v>13</v>
      </c>
    </row>
    <row r="154" spans="1:30" x14ac:dyDescent="0.25">
      <c r="A154" s="14">
        <v>5</v>
      </c>
      <c r="B154" s="13">
        <v>25</v>
      </c>
      <c r="C154" s="13">
        <v>3</v>
      </c>
      <c r="D154" s="13">
        <v>0</v>
      </c>
      <c r="E154" s="13">
        <v>0</v>
      </c>
      <c r="F154" s="13">
        <v>1</v>
      </c>
      <c r="G154" s="13">
        <v>0</v>
      </c>
      <c r="H154" s="13">
        <v>0</v>
      </c>
      <c r="I154" s="13">
        <v>0</v>
      </c>
      <c r="J154" s="13">
        <v>1</v>
      </c>
      <c r="K154" s="13">
        <v>0</v>
      </c>
      <c r="L154" s="13">
        <v>0</v>
      </c>
      <c r="M154" s="13">
        <v>0</v>
      </c>
      <c r="N154" s="13">
        <v>0</v>
      </c>
      <c r="O154" s="12">
        <f t="shared" si="88"/>
        <v>30</v>
      </c>
      <c r="Q154" s="14">
        <v>5</v>
      </c>
      <c r="R154" s="13">
        <v>0</v>
      </c>
      <c r="S154" s="13">
        <v>0</v>
      </c>
      <c r="T154" s="13">
        <v>1</v>
      </c>
      <c r="U154" s="13">
        <v>1</v>
      </c>
      <c r="V154" s="13">
        <v>5</v>
      </c>
      <c r="W154" s="13">
        <v>8</v>
      </c>
      <c r="X154" s="13">
        <v>7</v>
      </c>
      <c r="Y154" s="13">
        <v>6</v>
      </c>
      <c r="Z154" s="13">
        <v>2</v>
      </c>
      <c r="AA154" s="13">
        <v>0</v>
      </c>
      <c r="AB154" s="13">
        <v>0</v>
      </c>
      <c r="AC154" s="13">
        <v>0</v>
      </c>
      <c r="AD154" s="12">
        <f t="shared" si="89"/>
        <v>30</v>
      </c>
    </row>
    <row r="155" spans="1:30" x14ac:dyDescent="0.25">
      <c r="A155" s="14">
        <v>6</v>
      </c>
      <c r="B155" s="13">
        <v>67</v>
      </c>
      <c r="C155" s="13">
        <v>8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1</v>
      </c>
      <c r="K155" s="13">
        <v>0</v>
      </c>
      <c r="L155" s="13">
        <v>1</v>
      </c>
      <c r="M155" s="13">
        <v>0</v>
      </c>
      <c r="N155" s="13">
        <v>0</v>
      </c>
      <c r="O155" s="12">
        <f t="shared" si="88"/>
        <v>77</v>
      </c>
      <c r="Q155" s="14">
        <v>6</v>
      </c>
      <c r="R155" s="13">
        <v>0</v>
      </c>
      <c r="S155" s="13">
        <v>0</v>
      </c>
      <c r="T155" s="13">
        <v>3</v>
      </c>
      <c r="U155" s="13">
        <v>2</v>
      </c>
      <c r="V155" s="13">
        <v>24</v>
      </c>
      <c r="W155" s="13">
        <v>16</v>
      </c>
      <c r="X155" s="13">
        <v>15</v>
      </c>
      <c r="Y155" s="13">
        <v>12</v>
      </c>
      <c r="Z155" s="13">
        <v>4</v>
      </c>
      <c r="AA155" s="13">
        <v>1</v>
      </c>
      <c r="AB155" s="13">
        <v>0</v>
      </c>
      <c r="AC155" s="13">
        <v>0</v>
      </c>
      <c r="AD155" s="12">
        <f t="shared" si="89"/>
        <v>77</v>
      </c>
    </row>
    <row r="156" spans="1:30" x14ac:dyDescent="0.25">
      <c r="A156" s="14">
        <v>7</v>
      </c>
      <c r="B156" s="13">
        <v>236</v>
      </c>
      <c r="C156" s="13">
        <v>28</v>
      </c>
      <c r="D156" s="13">
        <v>0</v>
      </c>
      <c r="E156" s="13">
        <v>1</v>
      </c>
      <c r="F156" s="13">
        <v>1</v>
      </c>
      <c r="G156" s="13">
        <v>0</v>
      </c>
      <c r="H156" s="13">
        <v>0</v>
      </c>
      <c r="I156" s="13">
        <v>2</v>
      </c>
      <c r="J156" s="13">
        <v>1</v>
      </c>
      <c r="K156" s="13">
        <v>0</v>
      </c>
      <c r="L156" s="13">
        <v>2</v>
      </c>
      <c r="M156" s="13">
        <v>1</v>
      </c>
      <c r="N156" s="13">
        <v>0</v>
      </c>
      <c r="O156" s="12">
        <f t="shared" si="88"/>
        <v>272</v>
      </c>
      <c r="Q156" s="14">
        <v>7</v>
      </c>
      <c r="R156" s="13">
        <v>0</v>
      </c>
      <c r="S156" s="13">
        <v>0</v>
      </c>
      <c r="T156" s="13">
        <v>0</v>
      </c>
      <c r="U156" s="13">
        <v>6</v>
      </c>
      <c r="V156" s="13">
        <v>73</v>
      </c>
      <c r="W156" s="13">
        <v>102</v>
      </c>
      <c r="X156" s="13">
        <v>63</v>
      </c>
      <c r="Y156" s="13">
        <v>19</v>
      </c>
      <c r="Z156" s="13">
        <v>7</v>
      </c>
      <c r="AA156" s="13">
        <v>0</v>
      </c>
      <c r="AB156" s="13">
        <v>0</v>
      </c>
      <c r="AC156" s="13">
        <v>2</v>
      </c>
      <c r="AD156" s="12">
        <f t="shared" si="89"/>
        <v>272</v>
      </c>
    </row>
    <row r="157" spans="1:30" x14ac:dyDescent="0.25">
      <c r="A157" s="14">
        <v>8</v>
      </c>
      <c r="B157" s="13">
        <v>417</v>
      </c>
      <c r="C157" s="13">
        <v>79</v>
      </c>
      <c r="D157" s="13">
        <v>2</v>
      </c>
      <c r="E157" s="13">
        <v>0</v>
      </c>
      <c r="F157" s="13">
        <v>3</v>
      </c>
      <c r="G157" s="13">
        <v>0</v>
      </c>
      <c r="H157" s="13">
        <v>0</v>
      </c>
      <c r="I157" s="13">
        <v>1</v>
      </c>
      <c r="J157" s="13">
        <v>1</v>
      </c>
      <c r="K157" s="13">
        <v>0</v>
      </c>
      <c r="L157" s="13">
        <v>3</v>
      </c>
      <c r="M157" s="13">
        <v>9</v>
      </c>
      <c r="N157" s="13">
        <v>0</v>
      </c>
      <c r="O157" s="12">
        <f t="shared" si="88"/>
        <v>515</v>
      </c>
      <c r="Q157" s="14">
        <v>8</v>
      </c>
      <c r="R157" s="13">
        <v>0</v>
      </c>
      <c r="S157" s="13">
        <v>0</v>
      </c>
      <c r="T157" s="13">
        <v>1</v>
      </c>
      <c r="U157" s="13">
        <v>36</v>
      </c>
      <c r="V157" s="13">
        <v>177</v>
      </c>
      <c r="W157" s="13">
        <v>209</v>
      </c>
      <c r="X157" s="13">
        <v>79</v>
      </c>
      <c r="Y157" s="13">
        <v>13</v>
      </c>
      <c r="Z157" s="13">
        <v>0</v>
      </c>
      <c r="AA157" s="13">
        <v>0</v>
      </c>
      <c r="AB157" s="13">
        <v>0</v>
      </c>
      <c r="AC157" s="13">
        <v>0</v>
      </c>
      <c r="AD157" s="12">
        <f t="shared" si="89"/>
        <v>515</v>
      </c>
    </row>
    <row r="158" spans="1:30" x14ac:dyDescent="0.25">
      <c r="A158" s="14">
        <v>9</v>
      </c>
      <c r="B158" s="13">
        <v>338</v>
      </c>
      <c r="C158" s="13">
        <v>71</v>
      </c>
      <c r="D158" s="13">
        <v>0</v>
      </c>
      <c r="E158" s="13">
        <v>1</v>
      </c>
      <c r="F158" s="13">
        <v>4</v>
      </c>
      <c r="G158" s="13">
        <v>0</v>
      </c>
      <c r="H158" s="13">
        <v>0</v>
      </c>
      <c r="I158" s="13">
        <v>0</v>
      </c>
      <c r="J158" s="13">
        <v>2</v>
      </c>
      <c r="K158" s="13">
        <v>0</v>
      </c>
      <c r="L158" s="13">
        <v>1</v>
      </c>
      <c r="M158" s="13">
        <v>9</v>
      </c>
      <c r="N158" s="13">
        <v>0</v>
      </c>
      <c r="O158" s="12">
        <f t="shared" si="88"/>
        <v>426</v>
      </c>
      <c r="Q158" s="14">
        <v>9</v>
      </c>
      <c r="R158" s="13">
        <v>2</v>
      </c>
      <c r="S158" s="13">
        <v>0</v>
      </c>
      <c r="T158" s="13">
        <v>4</v>
      </c>
      <c r="U158" s="13">
        <v>28</v>
      </c>
      <c r="V158" s="13">
        <v>159</v>
      </c>
      <c r="W158" s="13">
        <v>186</v>
      </c>
      <c r="X158" s="13">
        <v>42</v>
      </c>
      <c r="Y158" s="13">
        <v>5</v>
      </c>
      <c r="Z158" s="13">
        <v>0</v>
      </c>
      <c r="AA158" s="13">
        <v>0</v>
      </c>
      <c r="AB158" s="13">
        <v>0</v>
      </c>
      <c r="AC158" s="13">
        <v>0</v>
      </c>
      <c r="AD158" s="12">
        <f t="shared" si="89"/>
        <v>426</v>
      </c>
    </row>
    <row r="159" spans="1:30" x14ac:dyDescent="0.25">
      <c r="A159" s="14">
        <v>10</v>
      </c>
      <c r="B159" s="13">
        <v>248</v>
      </c>
      <c r="C159" s="13">
        <v>53</v>
      </c>
      <c r="D159" s="13">
        <v>1</v>
      </c>
      <c r="E159" s="13">
        <v>1</v>
      </c>
      <c r="F159" s="13">
        <v>8</v>
      </c>
      <c r="G159" s="13">
        <v>0</v>
      </c>
      <c r="H159" s="13">
        <v>0</v>
      </c>
      <c r="I159" s="13">
        <v>0</v>
      </c>
      <c r="J159" s="13">
        <v>2</v>
      </c>
      <c r="K159" s="13">
        <v>0</v>
      </c>
      <c r="L159" s="13">
        <v>0</v>
      </c>
      <c r="M159" s="13">
        <v>4</v>
      </c>
      <c r="N159" s="13">
        <v>0</v>
      </c>
      <c r="O159" s="12">
        <f t="shared" si="88"/>
        <v>317</v>
      </c>
      <c r="Q159" s="14">
        <v>10</v>
      </c>
      <c r="R159" s="13">
        <v>0</v>
      </c>
      <c r="S159" s="13">
        <v>0</v>
      </c>
      <c r="T159" s="13">
        <v>4</v>
      </c>
      <c r="U159" s="13">
        <v>23</v>
      </c>
      <c r="V159" s="13">
        <v>127</v>
      </c>
      <c r="W159" s="13">
        <v>125</v>
      </c>
      <c r="X159" s="13">
        <v>30</v>
      </c>
      <c r="Y159" s="13">
        <v>5</v>
      </c>
      <c r="Z159" s="13">
        <v>2</v>
      </c>
      <c r="AA159" s="13">
        <v>1</v>
      </c>
      <c r="AB159" s="13">
        <v>0</v>
      </c>
      <c r="AC159" s="13">
        <v>0</v>
      </c>
      <c r="AD159" s="12">
        <f t="shared" si="89"/>
        <v>317</v>
      </c>
    </row>
    <row r="160" spans="1:30" x14ac:dyDescent="0.25">
      <c r="A160" s="14">
        <v>11</v>
      </c>
      <c r="B160" s="13">
        <v>216</v>
      </c>
      <c r="C160" s="13">
        <v>71</v>
      </c>
      <c r="D160" s="13">
        <v>0</v>
      </c>
      <c r="E160" s="13">
        <v>2</v>
      </c>
      <c r="F160" s="13">
        <v>2</v>
      </c>
      <c r="G160" s="13">
        <v>0</v>
      </c>
      <c r="H160" s="13">
        <v>0</v>
      </c>
      <c r="I160" s="13">
        <v>3</v>
      </c>
      <c r="J160" s="13">
        <v>1</v>
      </c>
      <c r="K160" s="13">
        <v>0</v>
      </c>
      <c r="L160" s="13">
        <v>4</v>
      </c>
      <c r="M160" s="13">
        <v>6</v>
      </c>
      <c r="N160" s="13">
        <v>0</v>
      </c>
      <c r="O160" s="12">
        <f t="shared" si="88"/>
        <v>305</v>
      </c>
      <c r="Q160" s="14">
        <v>11</v>
      </c>
      <c r="R160" s="13">
        <v>2</v>
      </c>
      <c r="S160" s="13">
        <v>5</v>
      </c>
      <c r="T160" s="13">
        <v>4</v>
      </c>
      <c r="U160" s="13">
        <v>21</v>
      </c>
      <c r="V160" s="13">
        <v>106</v>
      </c>
      <c r="W160" s="13">
        <v>125</v>
      </c>
      <c r="X160" s="13">
        <v>30</v>
      </c>
      <c r="Y160" s="13">
        <v>10</v>
      </c>
      <c r="Z160" s="13">
        <v>2</v>
      </c>
      <c r="AA160" s="13">
        <v>0</v>
      </c>
      <c r="AB160" s="13">
        <v>0</v>
      </c>
      <c r="AC160" s="13">
        <v>0</v>
      </c>
      <c r="AD160" s="12">
        <f t="shared" si="89"/>
        <v>305</v>
      </c>
    </row>
    <row r="161" spans="1:30" x14ac:dyDescent="0.25">
      <c r="A161" s="14">
        <v>12</v>
      </c>
      <c r="B161" s="13">
        <v>291</v>
      </c>
      <c r="C161" s="13">
        <v>68</v>
      </c>
      <c r="D161" s="13">
        <v>1</v>
      </c>
      <c r="E161" s="13">
        <v>0</v>
      </c>
      <c r="F161" s="13">
        <v>2</v>
      </c>
      <c r="G161" s="13">
        <v>0</v>
      </c>
      <c r="H161" s="13">
        <v>1</v>
      </c>
      <c r="I161" s="13">
        <v>0</v>
      </c>
      <c r="J161" s="13">
        <v>3</v>
      </c>
      <c r="K161" s="13">
        <v>0</v>
      </c>
      <c r="L161" s="13">
        <v>4</v>
      </c>
      <c r="M161" s="13">
        <v>1</v>
      </c>
      <c r="N161" s="13">
        <v>0</v>
      </c>
      <c r="O161" s="12">
        <f t="shared" si="88"/>
        <v>371</v>
      </c>
      <c r="Q161" s="14">
        <v>12</v>
      </c>
      <c r="R161" s="13">
        <v>0</v>
      </c>
      <c r="S161" s="13">
        <v>2</v>
      </c>
      <c r="T161" s="13">
        <v>9</v>
      </c>
      <c r="U161" s="13">
        <v>21</v>
      </c>
      <c r="V161" s="13">
        <v>123</v>
      </c>
      <c r="W161" s="13">
        <v>152</v>
      </c>
      <c r="X161" s="13">
        <v>55</v>
      </c>
      <c r="Y161" s="13">
        <v>9</v>
      </c>
      <c r="Z161" s="13">
        <v>0</v>
      </c>
      <c r="AA161" s="13">
        <v>0</v>
      </c>
      <c r="AB161" s="13">
        <v>0</v>
      </c>
      <c r="AC161" s="13">
        <v>0</v>
      </c>
      <c r="AD161" s="12">
        <f t="shared" si="89"/>
        <v>371</v>
      </c>
    </row>
    <row r="162" spans="1:30" x14ac:dyDescent="0.25">
      <c r="A162" s="14">
        <v>13</v>
      </c>
      <c r="B162" s="13">
        <v>336</v>
      </c>
      <c r="C162" s="13">
        <v>68</v>
      </c>
      <c r="D162" s="13">
        <v>2</v>
      </c>
      <c r="E162" s="13">
        <v>2</v>
      </c>
      <c r="F162" s="13">
        <v>4</v>
      </c>
      <c r="G162" s="13">
        <v>0</v>
      </c>
      <c r="H162" s="13">
        <v>0</v>
      </c>
      <c r="I162" s="13">
        <v>0</v>
      </c>
      <c r="J162" s="13">
        <v>4</v>
      </c>
      <c r="K162" s="13">
        <v>0</v>
      </c>
      <c r="L162" s="13">
        <v>7</v>
      </c>
      <c r="M162" s="13">
        <v>5</v>
      </c>
      <c r="N162" s="13">
        <v>0</v>
      </c>
      <c r="O162" s="12">
        <f t="shared" si="88"/>
        <v>428</v>
      </c>
      <c r="Q162" s="14">
        <v>13</v>
      </c>
      <c r="R162" s="13">
        <v>0</v>
      </c>
      <c r="S162" s="13">
        <v>1</v>
      </c>
      <c r="T162" s="13">
        <v>4</v>
      </c>
      <c r="U162" s="13">
        <v>24</v>
      </c>
      <c r="V162" s="13">
        <v>155</v>
      </c>
      <c r="W162" s="13">
        <v>154</v>
      </c>
      <c r="X162" s="13">
        <v>73</v>
      </c>
      <c r="Y162" s="13">
        <v>12</v>
      </c>
      <c r="Z162" s="13">
        <v>2</v>
      </c>
      <c r="AA162" s="13">
        <v>3</v>
      </c>
      <c r="AB162" s="13">
        <v>0</v>
      </c>
      <c r="AC162" s="13">
        <v>0</v>
      </c>
      <c r="AD162" s="12">
        <f t="shared" si="89"/>
        <v>428</v>
      </c>
    </row>
    <row r="163" spans="1:30" x14ac:dyDescent="0.25">
      <c r="A163" s="14">
        <v>14</v>
      </c>
      <c r="B163" s="13">
        <v>375</v>
      </c>
      <c r="C163" s="13">
        <v>61</v>
      </c>
      <c r="D163" s="13">
        <v>2</v>
      </c>
      <c r="E163" s="13">
        <v>0</v>
      </c>
      <c r="F163" s="13">
        <v>1</v>
      </c>
      <c r="G163" s="13">
        <v>0</v>
      </c>
      <c r="H163" s="13">
        <v>1</v>
      </c>
      <c r="I163" s="13">
        <v>0</v>
      </c>
      <c r="J163" s="13">
        <v>0</v>
      </c>
      <c r="K163" s="13">
        <v>0</v>
      </c>
      <c r="L163" s="13">
        <v>3</v>
      </c>
      <c r="M163" s="13">
        <v>4</v>
      </c>
      <c r="N163" s="13">
        <v>0</v>
      </c>
      <c r="O163" s="12">
        <f t="shared" si="88"/>
        <v>447</v>
      </c>
      <c r="Q163" s="14">
        <v>14</v>
      </c>
      <c r="R163" s="13">
        <v>0</v>
      </c>
      <c r="S163" s="13">
        <v>0</v>
      </c>
      <c r="T163" s="13">
        <v>6</v>
      </c>
      <c r="U163" s="13">
        <v>11</v>
      </c>
      <c r="V163" s="13">
        <v>118</v>
      </c>
      <c r="W163" s="13">
        <v>229</v>
      </c>
      <c r="X163" s="13">
        <v>74</v>
      </c>
      <c r="Y163" s="13">
        <v>6</v>
      </c>
      <c r="Z163" s="13">
        <v>3</v>
      </c>
      <c r="AA163" s="13">
        <v>0</v>
      </c>
      <c r="AB163" s="13">
        <v>0</v>
      </c>
      <c r="AC163" s="13">
        <v>0</v>
      </c>
      <c r="AD163" s="12">
        <f t="shared" si="89"/>
        <v>447</v>
      </c>
    </row>
    <row r="164" spans="1:30" x14ac:dyDescent="0.25">
      <c r="A164" s="14">
        <v>15</v>
      </c>
      <c r="B164" s="13">
        <v>364</v>
      </c>
      <c r="C164" s="13">
        <v>80</v>
      </c>
      <c r="D164" s="13">
        <v>0</v>
      </c>
      <c r="E164" s="13">
        <v>4</v>
      </c>
      <c r="F164" s="13">
        <v>3</v>
      </c>
      <c r="G164" s="13">
        <v>0</v>
      </c>
      <c r="H164" s="13">
        <v>1</v>
      </c>
      <c r="I164" s="13">
        <v>1</v>
      </c>
      <c r="J164" s="13">
        <v>2</v>
      </c>
      <c r="K164" s="13">
        <v>0</v>
      </c>
      <c r="L164" s="13">
        <v>2</v>
      </c>
      <c r="M164" s="13">
        <v>6</v>
      </c>
      <c r="N164" s="13">
        <v>0</v>
      </c>
      <c r="O164" s="12">
        <f t="shared" si="88"/>
        <v>463</v>
      </c>
      <c r="Q164" s="14">
        <v>15</v>
      </c>
      <c r="R164" s="13">
        <v>0</v>
      </c>
      <c r="S164" s="13">
        <v>0</v>
      </c>
      <c r="T164" s="13">
        <v>7</v>
      </c>
      <c r="U164" s="13">
        <v>32</v>
      </c>
      <c r="V164" s="13">
        <v>158</v>
      </c>
      <c r="W164" s="13">
        <v>186</v>
      </c>
      <c r="X164" s="13">
        <v>64</v>
      </c>
      <c r="Y164" s="13">
        <v>16</v>
      </c>
      <c r="Z164" s="13">
        <v>0</v>
      </c>
      <c r="AA164" s="13">
        <v>0</v>
      </c>
      <c r="AB164" s="13">
        <v>0</v>
      </c>
      <c r="AC164" s="13">
        <v>0</v>
      </c>
      <c r="AD164" s="12">
        <f t="shared" si="89"/>
        <v>463</v>
      </c>
    </row>
    <row r="165" spans="1:30" x14ac:dyDescent="0.25">
      <c r="A165" s="14">
        <v>16</v>
      </c>
      <c r="B165" s="13">
        <v>500</v>
      </c>
      <c r="C165" s="13">
        <v>64</v>
      </c>
      <c r="D165" s="13">
        <v>1</v>
      </c>
      <c r="E165" s="13">
        <v>0</v>
      </c>
      <c r="F165" s="13">
        <v>3</v>
      </c>
      <c r="G165" s="13">
        <v>0</v>
      </c>
      <c r="H165" s="13">
        <v>0</v>
      </c>
      <c r="I165" s="13">
        <v>1</v>
      </c>
      <c r="J165" s="13">
        <v>1</v>
      </c>
      <c r="K165" s="13">
        <v>0</v>
      </c>
      <c r="L165" s="13">
        <v>2</v>
      </c>
      <c r="M165" s="13">
        <v>5</v>
      </c>
      <c r="N165" s="13">
        <v>0</v>
      </c>
      <c r="O165" s="12">
        <f t="shared" si="88"/>
        <v>577</v>
      </c>
      <c r="Q165" s="14">
        <v>16</v>
      </c>
      <c r="R165" s="13">
        <v>0</v>
      </c>
      <c r="S165" s="13">
        <v>0</v>
      </c>
      <c r="T165" s="13">
        <v>9</v>
      </c>
      <c r="U165" s="13">
        <v>26</v>
      </c>
      <c r="V165" s="13">
        <v>193</v>
      </c>
      <c r="W165" s="13">
        <v>236</v>
      </c>
      <c r="X165" s="13">
        <v>97</v>
      </c>
      <c r="Y165" s="13">
        <v>15</v>
      </c>
      <c r="Z165" s="13">
        <v>0</v>
      </c>
      <c r="AA165" s="13">
        <v>1</v>
      </c>
      <c r="AB165" s="13">
        <v>0</v>
      </c>
      <c r="AC165" s="13">
        <v>0</v>
      </c>
      <c r="AD165" s="12">
        <f t="shared" si="89"/>
        <v>577</v>
      </c>
    </row>
    <row r="166" spans="1:30" x14ac:dyDescent="0.25">
      <c r="A166" s="14">
        <v>17</v>
      </c>
      <c r="B166" s="13">
        <v>569</v>
      </c>
      <c r="C166" s="13">
        <v>81</v>
      </c>
      <c r="D166" s="13">
        <v>0</v>
      </c>
      <c r="E166" s="13">
        <v>0</v>
      </c>
      <c r="F166" s="13">
        <v>5</v>
      </c>
      <c r="G166" s="13">
        <v>0</v>
      </c>
      <c r="H166" s="13">
        <v>2</v>
      </c>
      <c r="I166" s="13">
        <v>2</v>
      </c>
      <c r="J166" s="13">
        <v>1</v>
      </c>
      <c r="K166" s="13">
        <v>0</v>
      </c>
      <c r="L166" s="13">
        <v>1</v>
      </c>
      <c r="M166" s="13">
        <v>2</v>
      </c>
      <c r="N166" s="13">
        <v>0</v>
      </c>
      <c r="O166" s="12">
        <f t="shared" si="88"/>
        <v>663</v>
      </c>
      <c r="Q166" s="14">
        <v>17</v>
      </c>
      <c r="R166" s="13">
        <v>0</v>
      </c>
      <c r="S166" s="13">
        <v>0</v>
      </c>
      <c r="T166" s="13">
        <v>1</v>
      </c>
      <c r="U166" s="13">
        <v>26</v>
      </c>
      <c r="V166" s="13">
        <v>215</v>
      </c>
      <c r="W166" s="13">
        <v>309</v>
      </c>
      <c r="X166" s="13">
        <v>95</v>
      </c>
      <c r="Y166" s="13">
        <v>13</v>
      </c>
      <c r="Z166" s="13">
        <v>4</v>
      </c>
      <c r="AA166" s="13">
        <v>0</v>
      </c>
      <c r="AB166" s="13">
        <v>0</v>
      </c>
      <c r="AC166" s="13">
        <v>0</v>
      </c>
      <c r="AD166" s="12">
        <f t="shared" si="89"/>
        <v>663</v>
      </c>
    </row>
    <row r="167" spans="1:30" x14ac:dyDescent="0.25">
      <c r="A167" s="14">
        <v>18</v>
      </c>
      <c r="B167" s="13">
        <v>626</v>
      </c>
      <c r="C167" s="13">
        <v>61</v>
      </c>
      <c r="D167" s="13">
        <v>0</v>
      </c>
      <c r="E167" s="13">
        <v>0</v>
      </c>
      <c r="F167" s="13">
        <v>1</v>
      </c>
      <c r="G167" s="13">
        <v>0</v>
      </c>
      <c r="H167" s="13">
        <v>0</v>
      </c>
      <c r="I167" s="13">
        <v>0</v>
      </c>
      <c r="J167" s="13">
        <v>3</v>
      </c>
      <c r="K167" s="13">
        <v>0</v>
      </c>
      <c r="L167" s="13">
        <v>0</v>
      </c>
      <c r="M167" s="13">
        <v>3</v>
      </c>
      <c r="N167" s="13">
        <v>0</v>
      </c>
      <c r="O167" s="12">
        <f t="shared" si="88"/>
        <v>694</v>
      </c>
      <c r="Q167" s="14">
        <v>18</v>
      </c>
      <c r="R167" s="13">
        <v>0</v>
      </c>
      <c r="S167" s="13">
        <v>5</v>
      </c>
      <c r="T167" s="13">
        <v>0</v>
      </c>
      <c r="U167" s="13">
        <v>20</v>
      </c>
      <c r="V167" s="13">
        <v>234</v>
      </c>
      <c r="W167" s="13">
        <v>305</v>
      </c>
      <c r="X167" s="13">
        <v>113</v>
      </c>
      <c r="Y167" s="13">
        <v>16</v>
      </c>
      <c r="Z167" s="13">
        <v>1</v>
      </c>
      <c r="AA167" s="13">
        <v>0</v>
      </c>
      <c r="AB167" s="13">
        <v>0</v>
      </c>
      <c r="AC167" s="13">
        <v>0</v>
      </c>
      <c r="AD167" s="12">
        <f t="shared" si="89"/>
        <v>694</v>
      </c>
    </row>
    <row r="168" spans="1:30" x14ac:dyDescent="0.25">
      <c r="A168" s="14">
        <v>19</v>
      </c>
      <c r="B168" s="13">
        <v>379</v>
      </c>
      <c r="C168" s="13">
        <v>25</v>
      </c>
      <c r="D168" s="13">
        <v>0</v>
      </c>
      <c r="E168" s="13">
        <v>0</v>
      </c>
      <c r="F168" s="13">
        <v>1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2">
        <f t="shared" si="88"/>
        <v>405</v>
      </c>
      <c r="Q168" s="14">
        <v>19</v>
      </c>
      <c r="R168" s="13">
        <v>0</v>
      </c>
      <c r="S168" s="13">
        <v>0</v>
      </c>
      <c r="T168" s="13">
        <v>1</v>
      </c>
      <c r="U168" s="13">
        <v>11</v>
      </c>
      <c r="V168" s="13">
        <v>111</v>
      </c>
      <c r="W168" s="13">
        <v>175</v>
      </c>
      <c r="X168" s="13">
        <v>88</v>
      </c>
      <c r="Y168" s="13">
        <v>17</v>
      </c>
      <c r="Z168" s="13">
        <v>1</v>
      </c>
      <c r="AA168" s="13">
        <v>1</v>
      </c>
      <c r="AB168" s="13">
        <v>0</v>
      </c>
      <c r="AC168" s="13">
        <v>0</v>
      </c>
      <c r="AD168" s="12">
        <f t="shared" si="89"/>
        <v>405</v>
      </c>
    </row>
    <row r="169" spans="1:30" x14ac:dyDescent="0.25">
      <c r="A169" s="14">
        <v>20</v>
      </c>
      <c r="B169" s="13">
        <v>232</v>
      </c>
      <c r="C169" s="13">
        <v>25</v>
      </c>
      <c r="D169" s="13">
        <v>0</v>
      </c>
      <c r="E169" s="13">
        <v>0</v>
      </c>
      <c r="F169" s="13">
        <v>0</v>
      </c>
      <c r="G169" s="13">
        <v>0</v>
      </c>
      <c r="H169" s="13">
        <v>1</v>
      </c>
      <c r="I169" s="13">
        <v>1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2">
        <f t="shared" si="88"/>
        <v>259</v>
      </c>
      <c r="Q169" s="14">
        <v>20</v>
      </c>
      <c r="R169" s="13">
        <v>0</v>
      </c>
      <c r="S169" s="13">
        <v>0</v>
      </c>
      <c r="T169" s="13">
        <v>0</v>
      </c>
      <c r="U169" s="13">
        <v>4</v>
      </c>
      <c r="V169" s="13">
        <v>63</v>
      </c>
      <c r="W169" s="13">
        <v>107</v>
      </c>
      <c r="X169" s="13">
        <v>63</v>
      </c>
      <c r="Y169" s="13">
        <v>15</v>
      </c>
      <c r="Z169" s="13">
        <v>6</v>
      </c>
      <c r="AA169" s="13">
        <v>1</v>
      </c>
      <c r="AB169" s="13">
        <v>0</v>
      </c>
      <c r="AC169" s="13">
        <v>0</v>
      </c>
      <c r="AD169" s="12">
        <f t="shared" si="89"/>
        <v>259</v>
      </c>
    </row>
    <row r="170" spans="1:30" x14ac:dyDescent="0.25">
      <c r="A170" s="14">
        <v>21</v>
      </c>
      <c r="B170" s="13">
        <v>177</v>
      </c>
      <c r="C170" s="13">
        <v>17</v>
      </c>
      <c r="D170" s="1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1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12">
        <f t="shared" si="88"/>
        <v>196</v>
      </c>
      <c r="Q170" s="14">
        <v>21</v>
      </c>
      <c r="R170" s="13">
        <v>0</v>
      </c>
      <c r="S170" s="13">
        <v>0</v>
      </c>
      <c r="T170" s="13">
        <v>2</v>
      </c>
      <c r="U170" s="13">
        <v>10</v>
      </c>
      <c r="V170" s="13">
        <v>42</v>
      </c>
      <c r="W170" s="13">
        <v>68</v>
      </c>
      <c r="X170" s="13">
        <v>48</v>
      </c>
      <c r="Y170" s="13">
        <v>21</v>
      </c>
      <c r="Z170" s="13">
        <v>3</v>
      </c>
      <c r="AA170" s="13">
        <v>2</v>
      </c>
      <c r="AB170" s="13">
        <v>0</v>
      </c>
      <c r="AC170" s="13">
        <v>0</v>
      </c>
      <c r="AD170" s="12">
        <f t="shared" si="89"/>
        <v>196</v>
      </c>
    </row>
    <row r="171" spans="1:30" x14ac:dyDescent="0.25">
      <c r="A171" s="14">
        <v>22</v>
      </c>
      <c r="B171" s="13">
        <v>136</v>
      </c>
      <c r="C171" s="13">
        <v>17</v>
      </c>
      <c r="D171" s="1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1</v>
      </c>
      <c r="K171" s="13">
        <v>0</v>
      </c>
      <c r="L171" s="13">
        <v>0</v>
      </c>
      <c r="M171" s="13">
        <v>0</v>
      </c>
      <c r="N171" s="13">
        <v>0</v>
      </c>
      <c r="O171" s="12">
        <f t="shared" si="88"/>
        <v>154</v>
      </c>
      <c r="Q171" s="14">
        <v>22</v>
      </c>
      <c r="R171" s="13">
        <v>0</v>
      </c>
      <c r="S171" s="13">
        <v>0</v>
      </c>
      <c r="T171" s="13">
        <v>0</v>
      </c>
      <c r="U171" s="13">
        <v>3</v>
      </c>
      <c r="V171" s="13">
        <v>41</v>
      </c>
      <c r="W171" s="13">
        <v>64</v>
      </c>
      <c r="X171" s="13">
        <v>33</v>
      </c>
      <c r="Y171" s="13">
        <v>8</v>
      </c>
      <c r="Z171" s="13">
        <v>5</v>
      </c>
      <c r="AA171" s="13">
        <v>0</v>
      </c>
      <c r="AB171" s="13">
        <v>0</v>
      </c>
      <c r="AC171" s="13">
        <v>0</v>
      </c>
      <c r="AD171" s="12">
        <f t="shared" si="89"/>
        <v>154</v>
      </c>
    </row>
    <row r="172" spans="1:30" x14ac:dyDescent="0.25">
      <c r="A172" s="14">
        <v>23</v>
      </c>
      <c r="B172" s="13">
        <v>93</v>
      </c>
      <c r="C172" s="13">
        <v>6</v>
      </c>
      <c r="D172" s="1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1</v>
      </c>
      <c r="K172" s="13">
        <v>0</v>
      </c>
      <c r="L172" s="13">
        <v>0</v>
      </c>
      <c r="M172" s="13">
        <v>0</v>
      </c>
      <c r="N172" s="13">
        <v>0</v>
      </c>
      <c r="O172" s="12">
        <f t="shared" si="88"/>
        <v>100</v>
      </c>
      <c r="Q172" s="14">
        <v>23</v>
      </c>
      <c r="R172" s="13">
        <v>0</v>
      </c>
      <c r="S172" s="13">
        <v>0</v>
      </c>
      <c r="T172" s="13">
        <v>0</v>
      </c>
      <c r="U172" s="13">
        <v>1</v>
      </c>
      <c r="V172" s="13">
        <v>21</v>
      </c>
      <c r="W172" s="13">
        <v>40</v>
      </c>
      <c r="X172" s="13">
        <v>24</v>
      </c>
      <c r="Y172" s="13">
        <v>9</v>
      </c>
      <c r="Z172" s="13">
        <v>4</v>
      </c>
      <c r="AA172" s="13">
        <v>1</v>
      </c>
      <c r="AB172" s="13">
        <v>0</v>
      </c>
      <c r="AC172" s="13">
        <v>0</v>
      </c>
      <c r="AD172" s="12">
        <f t="shared" si="89"/>
        <v>100</v>
      </c>
    </row>
    <row r="173" spans="1:30" x14ac:dyDescent="0.25">
      <c r="A173" s="14">
        <v>24</v>
      </c>
      <c r="B173" s="13">
        <v>57</v>
      </c>
      <c r="C173" s="13">
        <v>5</v>
      </c>
      <c r="D173" s="1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1</v>
      </c>
      <c r="K173" s="13">
        <v>0</v>
      </c>
      <c r="L173" s="13">
        <v>1</v>
      </c>
      <c r="M173" s="13">
        <v>0</v>
      </c>
      <c r="N173" s="13">
        <v>0</v>
      </c>
      <c r="O173" s="12">
        <f t="shared" si="88"/>
        <v>64</v>
      </c>
      <c r="Q173" s="14">
        <v>24</v>
      </c>
      <c r="R173" s="13">
        <v>0</v>
      </c>
      <c r="S173" s="13">
        <v>0</v>
      </c>
      <c r="T173" s="13">
        <v>0</v>
      </c>
      <c r="U173" s="13">
        <v>1</v>
      </c>
      <c r="V173" s="13">
        <v>9</v>
      </c>
      <c r="W173" s="13">
        <v>22</v>
      </c>
      <c r="X173" s="13">
        <v>16</v>
      </c>
      <c r="Y173" s="13">
        <v>10</v>
      </c>
      <c r="Z173" s="13">
        <v>3</v>
      </c>
      <c r="AA173" s="13">
        <v>3</v>
      </c>
      <c r="AB173" s="13">
        <v>0</v>
      </c>
      <c r="AC173" s="13">
        <v>0</v>
      </c>
      <c r="AD173" s="12">
        <f t="shared" si="89"/>
        <v>64</v>
      </c>
    </row>
    <row r="175" spans="1:30" x14ac:dyDescent="0.25">
      <c r="A175" s="11" t="s">
        <v>3</v>
      </c>
      <c r="B175" s="10">
        <f t="shared" ref="B175:O175" si="90">SUM(B157:B168)</f>
        <v>4659</v>
      </c>
      <c r="C175" s="10">
        <f t="shared" si="90"/>
        <v>782</v>
      </c>
      <c r="D175" s="10">
        <f t="shared" si="90"/>
        <v>9</v>
      </c>
      <c r="E175" s="10">
        <f t="shared" si="90"/>
        <v>10</v>
      </c>
      <c r="F175" s="10">
        <f t="shared" si="90"/>
        <v>37</v>
      </c>
      <c r="G175" s="10">
        <f t="shared" si="90"/>
        <v>0</v>
      </c>
      <c r="H175" s="10">
        <f t="shared" si="90"/>
        <v>5</v>
      </c>
      <c r="I175" s="10">
        <f t="shared" si="90"/>
        <v>8</v>
      </c>
      <c r="J175" s="10">
        <f t="shared" si="90"/>
        <v>20</v>
      </c>
      <c r="K175" s="10">
        <f t="shared" si="90"/>
        <v>0</v>
      </c>
      <c r="L175" s="10">
        <f t="shared" si="90"/>
        <v>27</v>
      </c>
      <c r="M175" s="10">
        <f t="shared" si="90"/>
        <v>54</v>
      </c>
      <c r="N175" s="10">
        <f t="shared" si="90"/>
        <v>0</v>
      </c>
      <c r="O175" s="3">
        <f t="shared" si="90"/>
        <v>5611</v>
      </c>
      <c r="Q175" s="11" t="s">
        <v>3</v>
      </c>
      <c r="R175" s="10">
        <f t="shared" ref="R175:AD175" si="91">SUM(R157:R168)</f>
        <v>4</v>
      </c>
      <c r="S175" s="10">
        <f t="shared" si="91"/>
        <v>13</v>
      </c>
      <c r="T175" s="10">
        <f t="shared" si="91"/>
        <v>50</v>
      </c>
      <c r="U175" s="10">
        <f t="shared" si="91"/>
        <v>279</v>
      </c>
      <c r="V175" s="10">
        <f t="shared" si="91"/>
        <v>1876</v>
      </c>
      <c r="W175" s="10">
        <f t="shared" si="91"/>
        <v>2391</v>
      </c>
      <c r="X175" s="10">
        <f t="shared" si="91"/>
        <v>840</v>
      </c>
      <c r="Y175" s="10">
        <f t="shared" si="91"/>
        <v>137</v>
      </c>
      <c r="Z175" s="10">
        <f t="shared" si="91"/>
        <v>15</v>
      </c>
      <c r="AA175" s="10">
        <f t="shared" si="91"/>
        <v>6</v>
      </c>
      <c r="AB175" s="10">
        <f t="shared" si="91"/>
        <v>0</v>
      </c>
      <c r="AC175" s="10">
        <f t="shared" si="91"/>
        <v>0</v>
      </c>
      <c r="AD175" s="3">
        <f t="shared" si="91"/>
        <v>5611</v>
      </c>
    </row>
    <row r="176" spans="1:30" x14ac:dyDescent="0.25">
      <c r="A176" s="9" t="s">
        <v>2</v>
      </c>
      <c r="B176" s="8">
        <f t="shared" ref="B176:O176" si="92">SUM(B156:B171)</f>
        <v>5440</v>
      </c>
      <c r="C176" s="8">
        <f t="shared" si="92"/>
        <v>869</v>
      </c>
      <c r="D176" s="8">
        <f t="shared" si="92"/>
        <v>9</v>
      </c>
      <c r="E176" s="8">
        <f t="shared" si="92"/>
        <v>11</v>
      </c>
      <c r="F176" s="8">
        <f t="shared" si="92"/>
        <v>38</v>
      </c>
      <c r="G176" s="8">
        <f t="shared" si="92"/>
        <v>0</v>
      </c>
      <c r="H176" s="8">
        <f t="shared" si="92"/>
        <v>6</v>
      </c>
      <c r="I176" s="8">
        <f t="shared" si="92"/>
        <v>12</v>
      </c>
      <c r="J176" s="8">
        <f t="shared" si="92"/>
        <v>22</v>
      </c>
      <c r="K176" s="8">
        <f t="shared" si="92"/>
        <v>0</v>
      </c>
      <c r="L176" s="8">
        <f t="shared" si="92"/>
        <v>29</v>
      </c>
      <c r="M176" s="8">
        <f t="shared" si="92"/>
        <v>56</v>
      </c>
      <c r="N176" s="8">
        <f t="shared" si="92"/>
        <v>0</v>
      </c>
      <c r="O176" s="3">
        <f t="shared" si="92"/>
        <v>6492</v>
      </c>
      <c r="Q176" s="9" t="s">
        <v>2</v>
      </c>
      <c r="R176" s="8">
        <f t="shared" ref="R176:AD176" si="93">SUM(R156:R171)</f>
        <v>4</v>
      </c>
      <c r="S176" s="8">
        <f t="shared" si="93"/>
        <v>13</v>
      </c>
      <c r="T176" s="8">
        <f t="shared" si="93"/>
        <v>52</v>
      </c>
      <c r="U176" s="8">
        <f t="shared" si="93"/>
        <v>302</v>
      </c>
      <c r="V176" s="8">
        <f t="shared" si="93"/>
        <v>2095</v>
      </c>
      <c r="W176" s="8">
        <f t="shared" si="93"/>
        <v>2732</v>
      </c>
      <c r="X176" s="8">
        <f t="shared" si="93"/>
        <v>1047</v>
      </c>
      <c r="Y176" s="8">
        <f t="shared" si="93"/>
        <v>200</v>
      </c>
      <c r="Z176" s="8">
        <f t="shared" si="93"/>
        <v>36</v>
      </c>
      <c r="AA176" s="8">
        <f t="shared" si="93"/>
        <v>9</v>
      </c>
      <c r="AB176" s="8">
        <f t="shared" si="93"/>
        <v>0</v>
      </c>
      <c r="AC176" s="8">
        <f t="shared" si="93"/>
        <v>2</v>
      </c>
      <c r="AD176" s="3">
        <f t="shared" si="93"/>
        <v>6492</v>
      </c>
    </row>
    <row r="177" spans="1:30" x14ac:dyDescent="0.25">
      <c r="A177" s="7" t="s">
        <v>1</v>
      </c>
      <c r="B177" s="6">
        <f t="shared" ref="B177:O177" si="94">SUM(B156:B173)</f>
        <v>5590</v>
      </c>
      <c r="C177" s="6">
        <f t="shared" si="94"/>
        <v>880</v>
      </c>
      <c r="D177" s="6">
        <f t="shared" si="94"/>
        <v>9</v>
      </c>
      <c r="E177" s="6">
        <f t="shared" si="94"/>
        <v>11</v>
      </c>
      <c r="F177" s="6">
        <f t="shared" si="94"/>
        <v>38</v>
      </c>
      <c r="G177" s="6">
        <f t="shared" si="94"/>
        <v>0</v>
      </c>
      <c r="H177" s="6">
        <f t="shared" si="94"/>
        <v>6</v>
      </c>
      <c r="I177" s="6">
        <f t="shared" si="94"/>
        <v>12</v>
      </c>
      <c r="J177" s="6">
        <f t="shared" si="94"/>
        <v>24</v>
      </c>
      <c r="K177" s="6">
        <f t="shared" si="94"/>
        <v>0</v>
      </c>
      <c r="L177" s="6">
        <f t="shared" si="94"/>
        <v>30</v>
      </c>
      <c r="M177" s="6">
        <f t="shared" si="94"/>
        <v>56</v>
      </c>
      <c r="N177" s="6">
        <f t="shared" si="94"/>
        <v>0</v>
      </c>
      <c r="O177" s="3">
        <f t="shared" si="94"/>
        <v>6656</v>
      </c>
      <c r="Q177" s="7" t="s">
        <v>1</v>
      </c>
      <c r="R177" s="6">
        <f t="shared" ref="R177:AD177" si="95">SUM(R156:R173)</f>
        <v>4</v>
      </c>
      <c r="S177" s="6">
        <f t="shared" si="95"/>
        <v>13</v>
      </c>
      <c r="T177" s="6">
        <f t="shared" si="95"/>
        <v>52</v>
      </c>
      <c r="U177" s="6">
        <f t="shared" si="95"/>
        <v>304</v>
      </c>
      <c r="V177" s="6">
        <f t="shared" si="95"/>
        <v>2125</v>
      </c>
      <c r="W177" s="6">
        <f t="shared" si="95"/>
        <v>2794</v>
      </c>
      <c r="X177" s="6">
        <f t="shared" si="95"/>
        <v>1087</v>
      </c>
      <c r="Y177" s="6">
        <f t="shared" si="95"/>
        <v>219</v>
      </c>
      <c r="Z177" s="6">
        <f t="shared" si="95"/>
        <v>43</v>
      </c>
      <c r="AA177" s="6">
        <f t="shared" si="95"/>
        <v>13</v>
      </c>
      <c r="AB177" s="6">
        <f t="shared" si="95"/>
        <v>0</v>
      </c>
      <c r="AC177" s="6">
        <f t="shared" si="95"/>
        <v>2</v>
      </c>
      <c r="AD177" s="3">
        <f t="shared" si="95"/>
        <v>6656</v>
      </c>
    </row>
    <row r="178" spans="1:30" x14ac:dyDescent="0.25">
      <c r="A178" s="5" t="s">
        <v>0</v>
      </c>
      <c r="B178" s="4">
        <f t="shared" ref="B178:O178" si="96">SUM(B150:B173)</f>
        <v>5726</v>
      </c>
      <c r="C178" s="4">
        <f t="shared" si="96"/>
        <v>905</v>
      </c>
      <c r="D178" s="4">
        <f t="shared" si="96"/>
        <v>9</v>
      </c>
      <c r="E178" s="4">
        <f t="shared" si="96"/>
        <v>11</v>
      </c>
      <c r="F178" s="4">
        <f t="shared" si="96"/>
        <v>42</v>
      </c>
      <c r="G178" s="4">
        <f t="shared" si="96"/>
        <v>0</v>
      </c>
      <c r="H178" s="4">
        <f t="shared" si="96"/>
        <v>6</v>
      </c>
      <c r="I178" s="4">
        <f t="shared" si="96"/>
        <v>12</v>
      </c>
      <c r="J178" s="4">
        <f t="shared" si="96"/>
        <v>29</v>
      </c>
      <c r="K178" s="4">
        <f t="shared" si="96"/>
        <v>0</v>
      </c>
      <c r="L178" s="4">
        <f t="shared" si="96"/>
        <v>31</v>
      </c>
      <c r="M178" s="4">
        <f t="shared" si="96"/>
        <v>56</v>
      </c>
      <c r="N178" s="4">
        <f t="shared" si="96"/>
        <v>0</v>
      </c>
      <c r="O178" s="3">
        <f t="shared" si="96"/>
        <v>6827</v>
      </c>
      <c r="Q178" s="5" t="s">
        <v>0</v>
      </c>
      <c r="R178" s="4">
        <f t="shared" ref="R178:AD178" si="97">SUM(R150:R173)</f>
        <v>4</v>
      </c>
      <c r="S178" s="4">
        <f t="shared" si="97"/>
        <v>13</v>
      </c>
      <c r="T178" s="4">
        <f t="shared" si="97"/>
        <v>58</v>
      </c>
      <c r="U178" s="4">
        <f t="shared" si="97"/>
        <v>308</v>
      </c>
      <c r="V178" s="4">
        <f t="shared" si="97"/>
        <v>2167</v>
      </c>
      <c r="W178" s="4">
        <f t="shared" si="97"/>
        <v>2840</v>
      </c>
      <c r="X178" s="4">
        <f t="shared" si="97"/>
        <v>1122</v>
      </c>
      <c r="Y178" s="4">
        <f t="shared" si="97"/>
        <v>246</v>
      </c>
      <c r="Z178" s="4">
        <f t="shared" si="97"/>
        <v>52</v>
      </c>
      <c r="AA178" s="4">
        <f t="shared" si="97"/>
        <v>15</v>
      </c>
      <c r="AB178" s="4">
        <f t="shared" si="97"/>
        <v>0</v>
      </c>
      <c r="AC178" s="4">
        <f t="shared" si="97"/>
        <v>2</v>
      </c>
      <c r="AD178" s="3">
        <f t="shared" si="97"/>
        <v>6827</v>
      </c>
    </row>
    <row r="181" spans="1:30" x14ac:dyDescent="0.25">
      <c r="A181" s="16"/>
      <c r="B181" s="17" t="s">
        <v>8</v>
      </c>
      <c r="C181" s="16" t="str">
        <f>C41</f>
        <v>Southbound</v>
      </c>
      <c r="R181" s="17" t="s">
        <v>8</v>
      </c>
      <c r="S181" s="16" t="str">
        <f>C41</f>
        <v>Southbound</v>
      </c>
    </row>
    <row r="182" spans="1:30" x14ac:dyDescent="0.25">
      <c r="A182" s="14" t="str">
        <f>TEXT(A183,"dddd")</f>
        <v>Friday</v>
      </c>
      <c r="Q182" s="14" t="str">
        <f>TEXT(Q183,"dddd")</f>
        <v>Friday</v>
      </c>
    </row>
    <row r="183" spans="1:30" x14ac:dyDescent="0.25">
      <c r="A183" s="15">
        <f>A113+1</f>
        <v>44379</v>
      </c>
      <c r="B183" s="166" t="s">
        <v>7</v>
      </c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8"/>
      <c r="Q183" s="15">
        <f>Q113+1</f>
        <v>44379</v>
      </c>
      <c r="R183" s="166" t="s">
        <v>6</v>
      </c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8"/>
    </row>
    <row r="184" spans="1:30" x14ac:dyDescent="0.25">
      <c r="A184" s="14" t="s">
        <v>5</v>
      </c>
      <c r="B184" s="14">
        <v>1</v>
      </c>
      <c r="C184" s="14">
        <v>2</v>
      </c>
      <c r="D184" s="14">
        <v>3</v>
      </c>
      <c r="E184" s="14">
        <v>4</v>
      </c>
      <c r="F184" s="14">
        <v>5</v>
      </c>
      <c r="G184" s="14">
        <v>6</v>
      </c>
      <c r="H184" s="14">
        <v>7</v>
      </c>
      <c r="I184" s="14">
        <v>8</v>
      </c>
      <c r="J184" s="14">
        <v>9</v>
      </c>
      <c r="K184" s="14">
        <v>10</v>
      </c>
      <c r="L184" s="14">
        <v>11</v>
      </c>
      <c r="M184" s="14">
        <v>12</v>
      </c>
      <c r="N184" s="14">
        <v>13</v>
      </c>
      <c r="O184" s="12" t="s">
        <v>4</v>
      </c>
      <c r="Q184" s="14" t="s">
        <v>5</v>
      </c>
      <c r="R184" s="14" t="str">
        <f t="shared" ref="R184:AC184" si="98">R$9</f>
        <v>0-10</v>
      </c>
      <c r="S184" s="14" t="str">
        <f t="shared" si="98"/>
        <v>11-15</v>
      </c>
      <c r="T184" s="14" t="str">
        <f t="shared" si="98"/>
        <v>16-20</v>
      </c>
      <c r="U184" s="14" t="str">
        <f t="shared" si="98"/>
        <v>21-25</v>
      </c>
      <c r="V184" s="14" t="str">
        <f t="shared" si="98"/>
        <v>26-30</v>
      </c>
      <c r="W184" s="14" t="str">
        <f t="shared" si="98"/>
        <v>31-35</v>
      </c>
      <c r="X184" s="14" t="str">
        <f t="shared" si="98"/>
        <v>36-40</v>
      </c>
      <c r="Y184" s="14" t="str">
        <f t="shared" si="98"/>
        <v>41-45</v>
      </c>
      <c r="Z184" s="14" t="str">
        <f t="shared" si="98"/>
        <v>46-50</v>
      </c>
      <c r="AA184" s="14" t="str">
        <f t="shared" si="98"/>
        <v>51-60</v>
      </c>
      <c r="AB184" s="14" t="str">
        <f t="shared" si="98"/>
        <v>61-70</v>
      </c>
      <c r="AC184" s="14" t="str">
        <f t="shared" si="98"/>
        <v>71-100</v>
      </c>
      <c r="AD184" s="12" t="s">
        <v>4</v>
      </c>
    </row>
    <row r="185" spans="1:30" x14ac:dyDescent="0.25">
      <c r="A185" s="14">
        <v>1</v>
      </c>
      <c r="B185" s="13">
        <v>21</v>
      </c>
      <c r="C185" s="13">
        <v>4</v>
      </c>
      <c r="D185" s="1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2">
        <f t="shared" ref="O185:O208" si="99">SUM(B185:N185)</f>
        <v>25</v>
      </c>
      <c r="Q185" s="14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4</v>
      </c>
      <c r="W185" s="13">
        <v>7</v>
      </c>
      <c r="X185" s="13">
        <v>3</v>
      </c>
      <c r="Y185" s="13">
        <v>8</v>
      </c>
      <c r="Z185" s="13">
        <v>3</v>
      </c>
      <c r="AA185" s="13">
        <v>0</v>
      </c>
      <c r="AB185" s="13">
        <v>0</v>
      </c>
      <c r="AC185" s="13">
        <v>0</v>
      </c>
      <c r="AD185" s="12">
        <f t="shared" ref="AD185:AD208" si="100">SUM(R185:AC185)</f>
        <v>25</v>
      </c>
    </row>
    <row r="186" spans="1:30" x14ac:dyDescent="0.25">
      <c r="A186" s="14">
        <v>2</v>
      </c>
      <c r="B186" s="13">
        <v>8</v>
      </c>
      <c r="C186" s="13">
        <v>1</v>
      </c>
      <c r="D186" s="13">
        <v>0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2">
        <f t="shared" si="99"/>
        <v>9</v>
      </c>
      <c r="Q186" s="14">
        <v>2</v>
      </c>
      <c r="R186" s="13">
        <v>0</v>
      </c>
      <c r="S186" s="13">
        <v>0</v>
      </c>
      <c r="T186" s="13">
        <v>0</v>
      </c>
      <c r="U186" s="13">
        <v>1</v>
      </c>
      <c r="V186" s="13">
        <v>2</v>
      </c>
      <c r="W186" s="13">
        <v>2</v>
      </c>
      <c r="X186" s="13">
        <v>3</v>
      </c>
      <c r="Y186" s="13">
        <v>0</v>
      </c>
      <c r="Z186" s="13">
        <v>1</v>
      </c>
      <c r="AA186" s="13">
        <v>0</v>
      </c>
      <c r="AB186" s="13">
        <v>0</v>
      </c>
      <c r="AC186" s="13">
        <v>0</v>
      </c>
      <c r="AD186" s="12">
        <f t="shared" si="100"/>
        <v>9</v>
      </c>
    </row>
    <row r="187" spans="1:30" x14ac:dyDescent="0.25">
      <c r="A187" s="14">
        <v>3</v>
      </c>
      <c r="B187" s="13">
        <v>7</v>
      </c>
      <c r="C187" s="13">
        <v>5</v>
      </c>
      <c r="D187" s="1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2">
        <f t="shared" si="99"/>
        <v>12</v>
      </c>
      <c r="Q187" s="14">
        <v>3</v>
      </c>
      <c r="R187" s="13">
        <v>0</v>
      </c>
      <c r="S187" s="13">
        <v>0</v>
      </c>
      <c r="T187" s="13">
        <v>0</v>
      </c>
      <c r="U187" s="13">
        <v>0</v>
      </c>
      <c r="V187" s="13">
        <v>3</v>
      </c>
      <c r="W187" s="13">
        <v>6</v>
      </c>
      <c r="X187" s="13">
        <v>2</v>
      </c>
      <c r="Y187" s="13">
        <v>1</v>
      </c>
      <c r="Z187" s="13">
        <v>0</v>
      </c>
      <c r="AA187" s="13">
        <v>0</v>
      </c>
      <c r="AB187" s="13">
        <v>0</v>
      </c>
      <c r="AC187" s="13">
        <v>0</v>
      </c>
      <c r="AD187" s="12">
        <f t="shared" si="100"/>
        <v>12</v>
      </c>
    </row>
    <row r="188" spans="1:30" x14ac:dyDescent="0.25">
      <c r="A188" s="14">
        <v>4</v>
      </c>
      <c r="B188" s="13">
        <v>8</v>
      </c>
      <c r="C188" s="13">
        <v>9</v>
      </c>
      <c r="D188" s="1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2</v>
      </c>
      <c r="N188" s="13">
        <v>0</v>
      </c>
      <c r="O188" s="12">
        <f t="shared" si="99"/>
        <v>19</v>
      </c>
      <c r="Q188" s="14">
        <v>4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8</v>
      </c>
      <c r="X188" s="13">
        <v>4</v>
      </c>
      <c r="Y188" s="13">
        <v>5</v>
      </c>
      <c r="Z188" s="13">
        <v>1</v>
      </c>
      <c r="AA188" s="13">
        <v>0</v>
      </c>
      <c r="AB188" s="13">
        <v>0</v>
      </c>
      <c r="AC188" s="13">
        <v>0</v>
      </c>
      <c r="AD188" s="12">
        <f t="shared" si="100"/>
        <v>19</v>
      </c>
    </row>
    <row r="189" spans="1:30" x14ac:dyDescent="0.25">
      <c r="A189" s="14">
        <v>5</v>
      </c>
      <c r="B189" s="13">
        <v>15</v>
      </c>
      <c r="C189" s="13">
        <v>7</v>
      </c>
      <c r="D189" s="13">
        <v>0</v>
      </c>
      <c r="E189" s="13">
        <v>0</v>
      </c>
      <c r="F189" s="13">
        <v>1</v>
      </c>
      <c r="G189" s="13">
        <v>0</v>
      </c>
      <c r="H189" s="13">
        <v>0</v>
      </c>
      <c r="I189" s="13">
        <v>0</v>
      </c>
      <c r="J189" s="13">
        <v>1</v>
      </c>
      <c r="K189" s="13">
        <v>0</v>
      </c>
      <c r="L189" s="13">
        <v>1</v>
      </c>
      <c r="M189" s="13">
        <v>0</v>
      </c>
      <c r="N189" s="13">
        <v>0</v>
      </c>
      <c r="O189" s="12">
        <f t="shared" si="99"/>
        <v>25</v>
      </c>
      <c r="Q189" s="14">
        <v>5</v>
      </c>
      <c r="R189" s="13">
        <v>0</v>
      </c>
      <c r="S189" s="13">
        <v>0</v>
      </c>
      <c r="T189" s="13">
        <v>0</v>
      </c>
      <c r="U189" s="13">
        <v>0</v>
      </c>
      <c r="V189" s="13">
        <v>9</v>
      </c>
      <c r="W189" s="13">
        <v>6</v>
      </c>
      <c r="X189" s="13">
        <v>7</v>
      </c>
      <c r="Y189" s="13">
        <v>2</v>
      </c>
      <c r="Z189" s="13">
        <v>0</v>
      </c>
      <c r="AA189" s="13">
        <v>1</v>
      </c>
      <c r="AB189" s="13">
        <v>0</v>
      </c>
      <c r="AC189" s="13">
        <v>0</v>
      </c>
      <c r="AD189" s="12">
        <f t="shared" si="100"/>
        <v>25</v>
      </c>
    </row>
    <row r="190" spans="1:30" x14ac:dyDescent="0.25">
      <c r="A190" s="14">
        <v>6</v>
      </c>
      <c r="B190" s="13">
        <v>65</v>
      </c>
      <c r="C190" s="13">
        <v>15</v>
      </c>
      <c r="D190" s="13">
        <v>0</v>
      </c>
      <c r="E190" s="13">
        <v>0</v>
      </c>
      <c r="F190" s="13">
        <v>0</v>
      </c>
      <c r="G190" s="13">
        <v>0</v>
      </c>
      <c r="H190" s="13">
        <v>1</v>
      </c>
      <c r="I190" s="13">
        <v>0</v>
      </c>
      <c r="J190" s="13">
        <v>2</v>
      </c>
      <c r="K190" s="13">
        <v>0</v>
      </c>
      <c r="L190" s="13">
        <v>0</v>
      </c>
      <c r="M190" s="13">
        <v>0</v>
      </c>
      <c r="N190" s="13">
        <v>0</v>
      </c>
      <c r="O190" s="12">
        <f t="shared" si="99"/>
        <v>83</v>
      </c>
      <c r="Q190" s="14">
        <v>6</v>
      </c>
      <c r="R190" s="13">
        <v>0</v>
      </c>
      <c r="S190" s="13">
        <v>0</v>
      </c>
      <c r="T190" s="13">
        <v>1</v>
      </c>
      <c r="U190" s="13">
        <v>0</v>
      </c>
      <c r="V190" s="13">
        <v>21</v>
      </c>
      <c r="W190" s="13">
        <v>30</v>
      </c>
      <c r="X190" s="13">
        <v>15</v>
      </c>
      <c r="Y190" s="13">
        <v>11</v>
      </c>
      <c r="Z190" s="13">
        <v>4</v>
      </c>
      <c r="AA190" s="13">
        <v>1</v>
      </c>
      <c r="AB190" s="13">
        <v>0</v>
      </c>
      <c r="AC190" s="13">
        <v>0</v>
      </c>
      <c r="AD190" s="12">
        <f t="shared" si="100"/>
        <v>83</v>
      </c>
    </row>
    <row r="191" spans="1:30" x14ac:dyDescent="0.25">
      <c r="A191" s="14">
        <v>7</v>
      </c>
      <c r="B191" s="13">
        <v>219</v>
      </c>
      <c r="C191" s="13">
        <v>53</v>
      </c>
      <c r="D191" s="13">
        <v>0</v>
      </c>
      <c r="E191" s="13">
        <v>0</v>
      </c>
      <c r="F191" s="13">
        <v>2</v>
      </c>
      <c r="G191" s="13">
        <v>0</v>
      </c>
      <c r="H191" s="13">
        <v>0</v>
      </c>
      <c r="I191" s="13">
        <v>0</v>
      </c>
      <c r="J191" s="13">
        <v>1</v>
      </c>
      <c r="K191" s="13">
        <v>0</v>
      </c>
      <c r="L191" s="13">
        <v>0</v>
      </c>
      <c r="M191" s="13">
        <v>1</v>
      </c>
      <c r="N191" s="13">
        <v>0</v>
      </c>
      <c r="O191" s="12">
        <f t="shared" si="99"/>
        <v>276</v>
      </c>
      <c r="Q191" s="14">
        <v>7</v>
      </c>
      <c r="R191" s="13">
        <v>0</v>
      </c>
      <c r="S191" s="13">
        <v>0</v>
      </c>
      <c r="T191" s="13">
        <v>0</v>
      </c>
      <c r="U191" s="13">
        <v>6</v>
      </c>
      <c r="V191" s="13">
        <v>66</v>
      </c>
      <c r="W191" s="13">
        <v>104</v>
      </c>
      <c r="X191" s="13">
        <v>68</v>
      </c>
      <c r="Y191" s="13">
        <v>29</v>
      </c>
      <c r="Z191" s="13">
        <v>2</v>
      </c>
      <c r="AA191" s="13">
        <v>1</v>
      </c>
      <c r="AB191" s="13">
        <v>0</v>
      </c>
      <c r="AC191" s="13">
        <v>0</v>
      </c>
      <c r="AD191" s="12">
        <f t="shared" si="100"/>
        <v>276</v>
      </c>
    </row>
    <row r="192" spans="1:30" x14ac:dyDescent="0.25">
      <c r="A192" s="14">
        <v>8</v>
      </c>
      <c r="B192" s="13">
        <v>424</v>
      </c>
      <c r="C192" s="13">
        <v>86</v>
      </c>
      <c r="D192" s="13">
        <v>0</v>
      </c>
      <c r="E192" s="13">
        <v>0</v>
      </c>
      <c r="F192" s="13">
        <v>7</v>
      </c>
      <c r="G192" s="13">
        <v>0</v>
      </c>
      <c r="H192" s="13">
        <v>0</v>
      </c>
      <c r="I192" s="13">
        <v>0</v>
      </c>
      <c r="J192" s="13">
        <v>2</v>
      </c>
      <c r="K192" s="13">
        <v>0</v>
      </c>
      <c r="L192" s="13">
        <v>0</v>
      </c>
      <c r="M192" s="13">
        <v>4</v>
      </c>
      <c r="N192" s="13">
        <v>0</v>
      </c>
      <c r="O192" s="12">
        <f t="shared" si="99"/>
        <v>523</v>
      </c>
      <c r="Q192" s="14">
        <v>8</v>
      </c>
      <c r="R192" s="13">
        <v>0</v>
      </c>
      <c r="S192" s="13">
        <v>0</v>
      </c>
      <c r="T192" s="13">
        <v>1</v>
      </c>
      <c r="U192" s="13">
        <v>23</v>
      </c>
      <c r="V192" s="13">
        <v>223</v>
      </c>
      <c r="W192" s="13">
        <v>200</v>
      </c>
      <c r="X192" s="13">
        <v>63</v>
      </c>
      <c r="Y192" s="13">
        <v>12</v>
      </c>
      <c r="Z192" s="13">
        <v>1</v>
      </c>
      <c r="AA192" s="13">
        <v>0</v>
      </c>
      <c r="AB192" s="13">
        <v>0</v>
      </c>
      <c r="AC192" s="13">
        <v>0</v>
      </c>
      <c r="AD192" s="12">
        <f t="shared" si="100"/>
        <v>523</v>
      </c>
    </row>
    <row r="193" spans="1:30" x14ac:dyDescent="0.25">
      <c r="A193" s="14">
        <v>9</v>
      </c>
      <c r="B193" s="13">
        <v>411</v>
      </c>
      <c r="C193" s="13">
        <v>71</v>
      </c>
      <c r="D193" s="13">
        <v>3</v>
      </c>
      <c r="E193" s="13">
        <v>3</v>
      </c>
      <c r="F193" s="13">
        <v>6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12">
        <f t="shared" si="99"/>
        <v>497</v>
      </c>
      <c r="Q193" s="14">
        <v>9</v>
      </c>
      <c r="R193" s="13">
        <v>1</v>
      </c>
      <c r="S193" s="13">
        <v>0</v>
      </c>
      <c r="T193" s="13">
        <v>2</v>
      </c>
      <c r="U193" s="13">
        <v>50</v>
      </c>
      <c r="V193" s="13">
        <v>200</v>
      </c>
      <c r="W193" s="13">
        <v>194</v>
      </c>
      <c r="X193" s="13">
        <v>44</v>
      </c>
      <c r="Y193" s="13">
        <v>5</v>
      </c>
      <c r="Z193" s="13">
        <v>1</v>
      </c>
      <c r="AA193" s="13">
        <v>0</v>
      </c>
      <c r="AB193" s="13">
        <v>0</v>
      </c>
      <c r="AC193" s="13">
        <v>0</v>
      </c>
      <c r="AD193" s="12">
        <f t="shared" si="100"/>
        <v>497</v>
      </c>
    </row>
    <row r="194" spans="1:30" x14ac:dyDescent="0.25">
      <c r="A194" s="14">
        <v>10</v>
      </c>
      <c r="B194" s="13">
        <v>370</v>
      </c>
      <c r="C194" s="13">
        <v>68</v>
      </c>
      <c r="D194" s="13">
        <v>2</v>
      </c>
      <c r="E194" s="13">
        <v>1</v>
      </c>
      <c r="F194" s="13">
        <v>1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2</v>
      </c>
      <c r="N194" s="13">
        <v>0</v>
      </c>
      <c r="O194" s="12">
        <f t="shared" si="99"/>
        <v>445</v>
      </c>
      <c r="Q194" s="14">
        <v>10</v>
      </c>
      <c r="R194" s="13">
        <v>0</v>
      </c>
      <c r="S194" s="13">
        <v>0</v>
      </c>
      <c r="T194" s="13">
        <v>3</v>
      </c>
      <c r="U194" s="13">
        <v>29</v>
      </c>
      <c r="V194" s="13">
        <v>215</v>
      </c>
      <c r="W194" s="13">
        <v>158</v>
      </c>
      <c r="X194" s="13">
        <v>33</v>
      </c>
      <c r="Y194" s="13">
        <v>7</v>
      </c>
      <c r="Z194" s="13">
        <v>0</v>
      </c>
      <c r="AA194" s="13">
        <v>0</v>
      </c>
      <c r="AB194" s="13">
        <v>0</v>
      </c>
      <c r="AC194" s="13">
        <v>0</v>
      </c>
      <c r="AD194" s="12">
        <f t="shared" si="100"/>
        <v>445</v>
      </c>
    </row>
    <row r="195" spans="1:30" x14ac:dyDescent="0.25">
      <c r="A195" s="14">
        <v>11</v>
      </c>
      <c r="B195" s="13">
        <v>321</v>
      </c>
      <c r="C195" s="13">
        <v>54</v>
      </c>
      <c r="D195" s="13">
        <v>1</v>
      </c>
      <c r="E195" s="13">
        <v>1</v>
      </c>
      <c r="F195" s="13">
        <v>1</v>
      </c>
      <c r="G195" s="13">
        <v>0</v>
      </c>
      <c r="H195" s="13">
        <v>0</v>
      </c>
      <c r="I195" s="13">
        <v>0</v>
      </c>
      <c r="J195" s="13">
        <v>3</v>
      </c>
      <c r="K195" s="13">
        <v>0</v>
      </c>
      <c r="L195" s="13">
        <v>1</v>
      </c>
      <c r="M195" s="13">
        <v>4</v>
      </c>
      <c r="N195" s="13">
        <v>0</v>
      </c>
      <c r="O195" s="12">
        <f t="shared" si="99"/>
        <v>386</v>
      </c>
      <c r="Q195" s="14">
        <v>11</v>
      </c>
      <c r="R195" s="13">
        <v>0</v>
      </c>
      <c r="S195" s="13">
        <v>2</v>
      </c>
      <c r="T195" s="13">
        <v>12</v>
      </c>
      <c r="U195" s="13">
        <v>45</v>
      </c>
      <c r="V195" s="13">
        <v>188</v>
      </c>
      <c r="W195" s="13">
        <v>109</v>
      </c>
      <c r="X195" s="13">
        <v>25</v>
      </c>
      <c r="Y195" s="13">
        <v>4</v>
      </c>
      <c r="Z195" s="13">
        <v>1</v>
      </c>
      <c r="AA195" s="13">
        <v>0</v>
      </c>
      <c r="AB195" s="13">
        <v>0</v>
      </c>
      <c r="AC195" s="13">
        <v>0</v>
      </c>
      <c r="AD195" s="12">
        <f t="shared" si="100"/>
        <v>386</v>
      </c>
    </row>
    <row r="196" spans="1:30" x14ac:dyDescent="0.25">
      <c r="A196" s="14">
        <v>12</v>
      </c>
      <c r="B196" s="13">
        <v>342</v>
      </c>
      <c r="C196" s="13">
        <v>52</v>
      </c>
      <c r="D196" s="13">
        <v>1</v>
      </c>
      <c r="E196" s="13">
        <v>1</v>
      </c>
      <c r="F196" s="13">
        <v>1</v>
      </c>
      <c r="G196" s="13">
        <v>0</v>
      </c>
      <c r="H196" s="13">
        <v>0</v>
      </c>
      <c r="I196" s="13">
        <v>0</v>
      </c>
      <c r="J196" s="13">
        <v>3</v>
      </c>
      <c r="K196" s="13">
        <v>0</v>
      </c>
      <c r="L196" s="13">
        <v>2</v>
      </c>
      <c r="M196" s="13">
        <v>3</v>
      </c>
      <c r="N196" s="13">
        <v>0</v>
      </c>
      <c r="O196" s="12">
        <f t="shared" si="99"/>
        <v>405</v>
      </c>
      <c r="Q196" s="14">
        <v>12</v>
      </c>
      <c r="R196" s="13">
        <v>0</v>
      </c>
      <c r="S196" s="13">
        <v>0</v>
      </c>
      <c r="T196" s="13">
        <v>3</v>
      </c>
      <c r="U196" s="13">
        <v>35</v>
      </c>
      <c r="V196" s="13">
        <v>214</v>
      </c>
      <c r="W196" s="13">
        <v>132</v>
      </c>
      <c r="X196" s="13">
        <v>20</v>
      </c>
      <c r="Y196" s="13">
        <v>1</v>
      </c>
      <c r="Z196" s="13">
        <v>0</v>
      </c>
      <c r="AA196" s="13">
        <v>0</v>
      </c>
      <c r="AB196" s="13">
        <v>0</v>
      </c>
      <c r="AC196" s="13">
        <v>0</v>
      </c>
      <c r="AD196" s="12">
        <f t="shared" si="100"/>
        <v>405</v>
      </c>
    </row>
    <row r="197" spans="1:30" x14ac:dyDescent="0.25">
      <c r="A197" s="14">
        <v>13</v>
      </c>
      <c r="B197" s="13">
        <v>409</v>
      </c>
      <c r="C197" s="13">
        <v>69</v>
      </c>
      <c r="D197" s="13">
        <v>1</v>
      </c>
      <c r="E197" s="13">
        <v>1</v>
      </c>
      <c r="F197" s="13">
        <v>3</v>
      </c>
      <c r="G197" s="13">
        <v>0</v>
      </c>
      <c r="H197" s="13">
        <v>1</v>
      </c>
      <c r="I197" s="13">
        <v>0</v>
      </c>
      <c r="J197" s="13">
        <v>4</v>
      </c>
      <c r="K197" s="13">
        <v>0</v>
      </c>
      <c r="L197" s="13">
        <v>0</v>
      </c>
      <c r="M197" s="13">
        <v>3</v>
      </c>
      <c r="N197" s="13">
        <v>0</v>
      </c>
      <c r="O197" s="12">
        <f t="shared" si="99"/>
        <v>491</v>
      </c>
      <c r="Q197" s="14">
        <v>13</v>
      </c>
      <c r="R197" s="13">
        <v>0</v>
      </c>
      <c r="S197" s="13">
        <v>0</v>
      </c>
      <c r="T197" s="13">
        <v>1</v>
      </c>
      <c r="U197" s="13">
        <v>40</v>
      </c>
      <c r="V197" s="13">
        <v>258</v>
      </c>
      <c r="W197" s="13">
        <v>152</v>
      </c>
      <c r="X197" s="13">
        <v>35</v>
      </c>
      <c r="Y197" s="13">
        <v>4</v>
      </c>
      <c r="Z197" s="13">
        <v>1</v>
      </c>
      <c r="AA197" s="13">
        <v>0</v>
      </c>
      <c r="AB197" s="13">
        <v>0</v>
      </c>
      <c r="AC197" s="13">
        <v>0</v>
      </c>
      <c r="AD197" s="12">
        <f t="shared" si="100"/>
        <v>491</v>
      </c>
    </row>
    <row r="198" spans="1:30" x14ac:dyDescent="0.25">
      <c r="A198" s="14">
        <v>14</v>
      </c>
      <c r="B198" s="13">
        <v>386</v>
      </c>
      <c r="C198" s="13">
        <v>70</v>
      </c>
      <c r="D198" s="13">
        <v>1</v>
      </c>
      <c r="E198" s="13">
        <v>2</v>
      </c>
      <c r="F198" s="13">
        <v>0</v>
      </c>
      <c r="G198" s="13">
        <v>0</v>
      </c>
      <c r="H198" s="13">
        <v>1</v>
      </c>
      <c r="I198" s="13">
        <v>1</v>
      </c>
      <c r="J198" s="13">
        <v>2</v>
      </c>
      <c r="K198" s="13">
        <v>0</v>
      </c>
      <c r="L198" s="13">
        <v>3</v>
      </c>
      <c r="M198" s="13">
        <v>5</v>
      </c>
      <c r="N198" s="13">
        <v>0</v>
      </c>
      <c r="O198" s="12">
        <f t="shared" si="99"/>
        <v>471</v>
      </c>
      <c r="Q198" s="14">
        <v>14</v>
      </c>
      <c r="R198" s="13">
        <v>0</v>
      </c>
      <c r="S198" s="13">
        <v>0</v>
      </c>
      <c r="T198" s="13">
        <v>2</v>
      </c>
      <c r="U198" s="13">
        <v>38</v>
      </c>
      <c r="V198" s="13">
        <v>244</v>
      </c>
      <c r="W198" s="13">
        <v>149</v>
      </c>
      <c r="X198" s="13">
        <v>34</v>
      </c>
      <c r="Y198" s="13">
        <v>2</v>
      </c>
      <c r="Z198" s="13">
        <v>1</v>
      </c>
      <c r="AA198" s="13">
        <v>1</v>
      </c>
      <c r="AB198" s="13">
        <v>0</v>
      </c>
      <c r="AC198" s="13">
        <v>0</v>
      </c>
      <c r="AD198" s="12">
        <f t="shared" si="100"/>
        <v>471</v>
      </c>
    </row>
    <row r="199" spans="1:30" x14ac:dyDescent="0.25">
      <c r="A199" s="14">
        <v>15</v>
      </c>
      <c r="B199" s="13">
        <v>432</v>
      </c>
      <c r="C199" s="13">
        <v>102</v>
      </c>
      <c r="D199" s="13">
        <v>3</v>
      </c>
      <c r="E199" s="13">
        <v>0</v>
      </c>
      <c r="F199" s="13">
        <v>7</v>
      </c>
      <c r="G199" s="13">
        <v>0</v>
      </c>
      <c r="H199" s="13">
        <v>0</v>
      </c>
      <c r="I199" s="13">
        <v>0</v>
      </c>
      <c r="J199" s="13">
        <v>2</v>
      </c>
      <c r="K199" s="13">
        <v>0</v>
      </c>
      <c r="L199" s="13">
        <v>2</v>
      </c>
      <c r="M199" s="13">
        <v>2</v>
      </c>
      <c r="N199" s="13">
        <v>0</v>
      </c>
      <c r="O199" s="12">
        <f t="shared" si="99"/>
        <v>550</v>
      </c>
      <c r="Q199" s="14">
        <v>15</v>
      </c>
      <c r="R199" s="13">
        <v>0</v>
      </c>
      <c r="S199" s="13">
        <v>0</v>
      </c>
      <c r="T199" s="13">
        <v>1</v>
      </c>
      <c r="U199" s="13">
        <v>78</v>
      </c>
      <c r="V199" s="13">
        <v>283</v>
      </c>
      <c r="W199" s="13">
        <v>154</v>
      </c>
      <c r="X199" s="13">
        <v>25</v>
      </c>
      <c r="Y199" s="13">
        <v>9</v>
      </c>
      <c r="Z199" s="13">
        <v>0</v>
      </c>
      <c r="AA199" s="13">
        <v>0</v>
      </c>
      <c r="AB199" s="13">
        <v>0</v>
      </c>
      <c r="AC199" s="13">
        <v>0</v>
      </c>
      <c r="AD199" s="12">
        <f t="shared" si="100"/>
        <v>550</v>
      </c>
    </row>
    <row r="200" spans="1:30" x14ac:dyDescent="0.25">
      <c r="A200" s="14">
        <v>16</v>
      </c>
      <c r="B200" s="13">
        <v>470</v>
      </c>
      <c r="C200" s="13">
        <v>64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3</v>
      </c>
      <c r="K200" s="13">
        <v>0</v>
      </c>
      <c r="L200" s="13">
        <v>0</v>
      </c>
      <c r="M200" s="13">
        <v>2</v>
      </c>
      <c r="N200" s="13">
        <v>0</v>
      </c>
      <c r="O200" s="12">
        <f t="shared" si="99"/>
        <v>539</v>
      </c>
      <c r="Q200" s="14">
        <v>16</v>
      </c>
      <c r="R200" s="13">
        <v>0</v>
      </c>
      <c r="S200" s="13">
        <v>3</v>
      </c>
      <c r="T200" s="13">
        <v>7</v>
      </c>
      <c r="U200" s="13">
        <v>69</v>
      </c>
      <c r="V200" s="13">
        <v>268</v>
      </c>
      <c r="W200" s="13">
        <v>147</v>
      </c>
      <c r="X200" s="13">
        <v>36</v>
      </c>
      <c r="Y200" s="13">
        <v>8</v>
      </c>
      <c r="Z200" s="13">
        <v>1</v>
      </c>
      <c r="AA200" s="13">
        <v>0</v>
      </c>
      <c r="AB200" s="13">
        <v>0</v>
      </c>
      <c r="AC200" s="13">
        <v>0</v>
      </c>
      <c r="AD200" s="12">
        <f t="shared" si="100"/>
        <v>539</v>
      </c>
    </row>
    <row r="201" spans="1:30" x14ac:dyDescent="0.25">
      <c r="A201" s="14">
        <v>17</v>
      </c>
      <c r="B201" s="13">
        <v>489</v>
      </c>
      <c r="C201" s="13">
        <v>58</v>
      </c>
      <c r="D201" s="13">
        <v>0</v>
      </c>
      <c r="E201" s="13">
        <v>0</v>
      </c>
      <c r="F201" s="13">
        <v>2</v>
      </c>
      <c r="G201" s="13">
        <v>0</v>
      </c>
      <c r="H201" s="13">
        <v>3</v>
      </c>
      <c r="I201" s="13">
        <v>0</v>
      </c>
      <c r="J201" s="13">
        <v>1</v>
      </c>
      <c r="K201" s="13">
        <v>0</v>
      </c>
      <c r="L201" s="13">
        <v>0</v>
      </c>
      <c r="M201" s="13">
        <v>2</v>
      </c>
      <c r="N201" s="13">
        <v>0</v>
      </c>
      <c r="O201" s="12">
        <f t="shared" si="99"/>
        <v>555</v>
      </c>
      <c r="Q201" s="14">
        <v>17</v>
      </c>
      <c r="R201" s="13">
        <v>0</v>
      </c>
      <c r="S201" s="13">
        <v>0</v>
      </c>
      <c r="T201" s="13">
        <v>8</v>
      </c>
      <c r="U201" s="13">
        <v>48</v>
      </c>
      <c r="V201" s="13">
        <v>275</v>
      </c>
      <c r="W201" s="13">
        <v>168</v>
      </c>
      <c r="X201" s="13">
        <v>47</v>
      </c>
      <c r="Y201" s="13">
        <v>6</v>
      </c>
      <c r="Z201" s="13">
        <v>3</v>
      </c>
      <c r="AA201" s="13">
        <v>0</v>
      </c>
      <c r="AB201" s="13">
        <v>0</v>
      </c>
      <c r="AC201" s="13">
        <v>0</v>
      </c>
      <c r="AD201" s="12">
        <f t="shared" si="100"/>
        <v>555</v>
      </c>
    </row>
    <row r="202" spans="1:30" x14ac:dyDescent="0.25">
      <c r="A202" s="14">
        <v>18</v>
      </c>
      <c r="B202" s="13">
        <v>502</v>
      </c>
      <c r="C202" s="13">
        <v>37</v>
      </c>
      <c r="D202" s="13">
        <v>0</v>
      </c>
      <c r="E202" s="13">
        <v>1</v>
      </c>
      <c r="F202" s="13">
        <v>1</v>
      </c>
      <c r="G202" s="13">
        <v>0</v>
      </c>
      <c r="H202" s="13">
        <v>0</v>
      </c>
      <c r="I202" s="13">
        <v>1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12">
        <f t="shared" si="99"/>
        <v>544</v>
      </c>
      <c r="Q202" s="14">
        <v>18</v>
      </c>
      <c r="R202" s="13">
        <v>0</v>
      </c>
      <c r="S202" s="13">
        <v>5</v>
      </c>
      <c r="T202" s="13">
        <v>6</v>
      </c>
      <c r="U202" s="13">
        <v>39</v>
      </c>
      <c r="V202" s="13">
        <v>246</v>
      </c>
      <c r="W202" s="13">
        <v>201</v>
      </c>
      <c r="X202" s="13">
        <v>41</v>
      </c>
      <c r="Y202" s="13">
        <v>5</v>
      </c>
      <c r="Z202" s="13">
        <v>1</v>
      </c>
      <c r="AA202" s="13">
        <v>0</v>
      </c>
      <c r="AB202" s="13">
        <v>0</v>
      </c>
      <c r="AC202" s="13">
        <v>0</v>
      </c>
      <c r="AD202" s="12">
        <f t="shared" si="100"/>
        <v>544</v>
      </c>
    </row>
    <row r="203" spans="1:30" x14ac:dyDescent="0.25">
      <c r="A203" s="14">
        <v>19</v>
      </c>
      <c r="B203" s="13">
        <v>335</v>
      </c>
      <c r="C203" s="13">
        <v>24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2">
        <f t="shared" si="99"/>
        <v>360</v>
      </c>
      <c r="Q203" s="14">
        <v>19</v>
      </c>
      <c r="R203" s="13">
        <v>0</v>
      </c>
      <c r="S203" s="13">
        <v>1</v>
      </c>
      <c r="T203" s="13">
        <v>5</v>
      </c>
      <c r="U203" s="13">
        <v>21</v>
      </c>
      <c r="V203" s="13">
        <v>153</v>
      </c>
      <c r="W203" s="13">
        <v>135</v>
      </c>
      <c r="X203" s="13">
        <v>39</v>
      </c>
      <c r="Y203" s="13">
        <v>6</v>
      </c>
      <c r="Z203" s="13">
        <v>0</v>
      </c>
      <c r="AA203" s="13">
        <v>0</v>
      </c>
      <c r="AB203" s="13">
        <v>0</v>
      </c>
      <c r="AC203" s="13">
        <v>0</v>
      </c>
      <c r="AD203" s="12">
        <f t="shared" si="100"/>
        <v>360</v>
      </c>
    </row>
    <row r="204" spans="1:30" x14ac:dyDescent="0.25">
      <c r="A204" s="14">
        <v>20</v>
      </c>
      <c r="B204" s="13">
        <v>190</v>
      </c>
      <c r="C204" s="13">
        <v>15</v>
      </c>
      <c r="D204" s="13">
        <v>0</v>
      </c>
      <c r="E204" s="13">
        <v>0</v>
      </c>
      <c r="F204" s="13">
        <v>2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2">
        <f t="shared" si="99"/>
        <v>208</v>
      </c>
      <c r="Q204" s="14">
        <v>20</v>
      </c>
      <c r="R204" s="13">
        <v>0</v>
      </c>
      <c r="S204" s="13">
        <v>0</v>
      </c>
      <c r="T204" s="13">
        <v>1</v>
      </c>
      <c r="U204" s="13">
        <v>11</v>
      </c>
      <c r="V204" s="13">
        <v>70</v>
      </c>
      <c r="W204" s="13">
        <v>83</v>
      </c>
      <c r="X204" s="13">
        <v>32</v>
      </c>
      <c r="Y204" s="13">
        <v>10</v>
      </c>
      <c r="Z204" s="13">
        <v>0</v>
      </c>
      <c r="AA204" s="13">
        <v>1</v>
      </c>
      <c r="AB204" s="13">
        <v>0</v>
      </c>
      <c r="AC204" s="13">
        <v>0</v>
      </c>
      <c r="AD204" s="12">
        <f t="shared" si="100"/>
        <v>208</v>
      </c>
    </row>
    <row r="205" spans="1:30" x14ac:dyDescent="0.25">
      <c r="A205" s="14">
        <v>21</v>
      </c>
      <c r="B205" s="13">
        <v>109</v>
      </c>
      <c r="C205" s="13">
        <v>12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12">
        <f t="shared" si="99"/>
        <v>122</v>
      </c>
      <c r="Q205" s="14">
        <v>21</v>
      </c>
      <c r="R205" s="13">
        <v>0</v>
      </c>
      <c r="S205" s="13">
        <v>0</v>
      </c>
      <c r="T205" s="13">
        <v>0</v>
      </c>
      <c r="U205" s="13">
        <v>8</v>
      </c>
      <c r="V205" s="13">
        <v>54</v>
      </c>
      <c r="W205" s="13">
        <v>33</v>
      </c>
      <c r="X205" s="13">
        <v>18</v>
      </c>
      <c r="Y205" s="13">
        <v>7</v>
      </c>
      <c r="Z205" s="13">
        <v>1</v>
      </c>
      <c r="AA205" s="13">
        <v>1</v>
      </c>
      <c r="AB205" s="13">
        <v>0</v>
      </c>
      <c r="AC205" s="13">
        <v>0</v>
      </c>
      <c r="AD205" s="12">
        <f t="shared" si="100"/>
        <v>122</v>
      </c>
    </row>
    <row r="206" spans="1:30" x14ac:dyDescent="0.25">
      <c r="A206" s="14">
        <v>22</v>
      </c>
      <c r="B206" s="13">
        <v>87</v>
      </c>
      <c r="C206" s="13">
        <v>10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12">
        <f t="shared" si="99"/>
        <v>99</v>
      </c>
      <c r="Q206" s="14">
        <v>22</v>
      </c>
      <c r="R206" s="13">
        <v>0</v>
      </c>
      <c r="S206" s="13">
        <v>0</v>
      </c>
      <c r="T206" s="13">
        <v>0</v>
      </c>
      <c r="U206" s="13">
        <v>3</v>
      </c>
      <c r="V206" s="13">
        <v>43</v>
      </c>
      <c r="W206" s="13">
        <v>30</v>
      </c>
      <c r="X206" s="13">
        <v>17</v>
      </c>
      <c r="Y206" s="13">
        <v>5</v>
      </c>
      <c r="Z206" s="13">
        <v>1</v>
      </c>
      <c r="AA206" s="13">
        <v>0</v>
      </c>
      <c r="AB206" s="13">
        <v>0</v>
      </c>
      <c r="AC206" s="13">
        <v>0</v>
      </c>
      <c r="AD206" s="12">
        <f t="shared" si="100"/>
        <v>99</v>
      </c>
    </row>
    <row r="207" spans="1:30" x14ac:dyDescent="0.25">
      <c r="A207" s="14">
        <v>23</v>
      </c>
      <c r="B207" s="13">
        <v>71</v>
      </c>
      <c r="C207" s="13">
        <v>3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2">
        <f t="shared" si="99"/>
        <v>75</v>
      </c>
      <c r="Q207" s="14">
        <v>23</v>
      </c>
      <c r="R207" s="13">
        <v>0</v>
      </c>
      <c r="S207" s="13">
        <v>0</v>
      </c>
      <c r="T207" s="13">
        <v>0</v>
      </c>
      <c r="U207" s="13">
        <v>3</v>
      </c>
      <c r="V207" s="13">
        <v>31</v>
      </c>
      <c r="W207" s="13">
        <v>25</v>
      </c>
      <c r="X207" s="13">
        <v>10</v>
      </c>
      <c r="Y207" s="13">
        <v>5</v>
      </c>
      <c r="Z207" s="13">
        <v>1</v>
      </c>
      <c r="AA207" s="13">
        <v>0</v>
      </c>
      <c r="AB207" s="13">
        <v>0</v>
      </c>
      <c r="AC207" s="13">
        <v>0</v>
      </c>
      <c r="AD207" s="12">
        <f t="shared" si="100"/>
        <v>75</v>
      </c>
    </row>
    <row r="208" spans="1:30" x14ac:dyDescent="0.25">
      <c r="A208" s="14">
        <v>24</v>
      </c>
      <c r="B208" s="13">
        <v>40</v>
      </c>
      <c r="C208" s="13">
        <v>3</v>
      </c>
      <c r="D208" s="13">
        <v>0</v>
      </c>
      <c r="E208" s="13">
        <v>0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2">
        <f t="shared" si="99"/>
        <v>44</v>
      </c>
      <c r="Q208" s="14">
        <v>24</v>
      </c>
      <c r="R208" s="13">
        <v>0</v>
      </c>
      <c r="S208" s="13">
        <v>0</v>
      </c>
      <c r="T208" s="13">
        <v>0</v>
      </c>
      <c r="U208" s="13">
        <v>2</v>
      </c>
      <c r="V208" s="13">
        <v>9</v>
      </c>
      <c r="W208" s="13">
        <v>16</v>
      </c>
      <c r="X208" s="13">
        <v>13</v>
      </c>
      <c r="Y208" s="13">
        <v>4</v>
      </c>
      <c r="Z208" s="13">
        <v>0</v>
      </c>
      <c r="AA208" s="13">
        <v>0</v>
      </c>
      <c r="AB208" s="13">
        <v>0</v>
      </c>
      <c r="AC208" s="13">
        <v>0</v>
      </c>
      <c r="AD208" s="12">
        <f t="shared" si="100"/>
        <v>44</v>
      </c>
    </row>
    <row r="210" spans="1:30" x14ac:dyDescent="0.25">
      <c r="A210" s="11" t="s">
        <v>3</v>
      </c>
      <c r="B210" s="10">
        <f t="shared" ref="B210:O210" si="101">SUM(B192:B203)</f>
        <v>4891</v>
      </c>
      <c r="C210" s="10">
        <f t="shared" si="101"/>
        <v>755</v>
      </c>
      <c r="D210" s="10">
        <f t="shared" si="101"/>
        <v>12</v>
      </c>
      <c r="E210" s="10">
        <f t="shared" si="101"/>
        <v>10</v>
      </c>
      <c r="F210" s="10">
        <f t="shared" si="101"/>
        <v>29</v>
      </c>
      <c r="G210" s="10">
        <f t="shared" si="101"/>
        <v>0</v>
      </c>
      <c r="H210" s="10">
        <f t="shared" si="101"/>
        <v>6</v>
      </c>
      <c r="I210" s="10">
        <f t="shared" si="101"/>
        <v>2</v>
      </c>
      <c r="J210" s="10">
        <f t="shared" si="101"/>
        <v>20</v>
      </c>
      <c r="K210" s="10">
        <f t="shared" si="101"/>
        <v>0</v>
      </c>
      <c r="L210" s="10">
        <f t="shared" si="101"/>
        <v>8</v>
      </c>
      <c r="M210" s="10">
        <f t="shared" si="101"/>
        <v>33</v>
      </c>
      <c r="N210" s="10">
        <f t="shared" si="101"/>
        <v>0</v>
      </c>
      <c r="O210" s="3">
        <f t="shared" si="101"/>
        <v>5766</v>
      </c>
      <c r="Q210" s="11" t="s">
        <v>3</v>
      </c>
      <c r="R210" s="10">
        <f t="shared" ref="R210:AD210" si="102">SUM(R192:R203)</f>
        <v>1</v>
      </c>
      <c r="S210" s="10">
        <f t="shared" si="102"/>
        <v>11</v>
      </c>
      <c r="T210" s="10">
        <f t="shared" si="102"/>
        <v>51</v>
      </c>
      <c r="U210" s="10">
        <f t="shared" si="102"/>
        <v>515</v>
      </c>
      <c r="V210" s="10">
        <f t="shared" si="102"/>
        <v>2767</v>
      </c>
      <c r="W210" s="10">
        <f t="shared" si="102"/>
        <v>1899</v>
      </c>
      <c r="X210" s="10">
        <f t="shared" si="102"/>
        <v>442</v>
      </c>
      <c r="Y210" s="10">
        <f t="shared" si="102"/>
        <v>69</v>
      </c>
      <c r="Z210" s="10">
        <f t="shared" si="102"/>
        <v>10</v>
      </c>
      <c r="AA210" s="10">
        <f t="shared" si="102"/>
        <v>1</v>
      </c>
      <c r="AB210" s="10">
        <f t="shared" si="102"/>
        <v>0</v>
      </c>
      <c r="AC210" s="10">
        <f t="shared" si="102"/>
        <v>0</v>
      </c>
      <c r="AD210" s="3">
        <f t="shared" si="102"/>
        <v>5766</v>
      </c>
    </row>
    <row r="211" spans="1:30" x14ac:dyDescent="0.25">
      <c r="A211" s="9" t="s">
        <v>2</v>
      </c>
      <c r="B211" s="8">
        <f t="shared" ref="B211:O211" si="103">SUM(B191:B206)</f>
        <v>5496</v>
      </c>
      <c r="C211" s="8">
        <f t="shared" si="103"/>
        <v>845</v>
      </c>
      <c r="D211" s="8">
        <f t="shared" si="103"/>
        <v>12</v>
      </c>
      <c r="E211" s="8">
        <f t="shared" si="103"/>
        <v>10</v>
      </c>
      <c r="F211" s="8">
        <f t="shared" si="103"/>
        <v>33</v>
      </c>
      <c r="G211" s="8">
        <f t="shared" si="103"/>
        <v>0</v>
      </c>
      <c r="H211" s="8">
        <f t="shared" si="103"/>
        <v>7</v>
      </c>
      <c r="I211" s="8">
        <f t="shared" si="103"/>
        <v>2</v>
      </c>
      <c r="J211" s="8">
        <f t="shared" si="103"/>
        <v>21</v>
      </c>
      <c r="K211" s="8">
        <f t="shared" si="103"/>
        <v>0</v>
      </c>
      <c r="L211" s="8">
        <f t="shared" si="103"/>
        <v>8</v>
      </c>
      <c r="M211" s="8">
        <f t="shared" si="103"/>
        <v>37</v>
      </c>
      <c r="N211" s="8">
        <f t="shared" si="103"/>
        <v>0</v>
      </c>
      <c r="O211" s="3">
        <f t="shared" si="103"/>
        <v>6471</v>
      </c>
      <c r="Q211" s="9" t="s">
        <v>2</v>
      </c>
      <c r="R211" s="8">
        <f t="shared" ref="R211:AD211" si="104">SUM(R191:R206)</f>
        <v>1</v>
      </c>
      <c r="S211" s="8">
        <f t="shared" si="104"/>
        <v>11</v>
      </c>
      <c r="T211" s="8">
        <f t="shared" si="104"/>
        <v>52</v>
      </c>
      <c r="U211" s="8">
        <f t="shared" si="104"/>
        <v>543</v>
      </c>
      <c r="V211" s="8">
        <f t="shared" si="104"/>
        <v>3000</v>
      </c>
      <c r="W211" s="8">
        <f t="shared" si="104"/>
        <v>2149</v>
      </c>
      <c r="X211" s="8">
        <f t="shared" si="104"/>
        <v>577</v>
      </c>
      <c r="Y211" s="8">
        <f t="shared" si="104"/>
        <v>120</v>
      </c>
      <c r="Z211" s="8">
        <f t="shared" si="104"/>
        <v>14</v>
      </c>
      <c r="AA211" s="8">
        <f t="shared" si="104"/>
        <v>4</v>
      </c>
      <c r="AB211" s="8">
        <f t="shared" si="104"/>
        <v>0</v>
      </c>
      <c r="AC211" s="8">
        <f t="shared" si="104"/>
        <v>0</v>
      </c>
      <c r="AD211" s="3">
        <f t="shared" si="104"/>
        <v>6471</v>
      </c>
    </row>
    <row r="212" spans="1:30" x14ac:dyDescent="0.25">
      <c r="A212" s="7" t="s">
        <v>1</v>
      </c>
      <c r="B212" s="6">
        <f t="shared" ref="B212:O212" si="105">SUM(B191:B208)</f>
        <v>5607</v>
      </c>
      <c r="C212" s="6">
        <f t="shared" si="105"/>
        <v>851</v>
      </c>
      <c r="D212" s="6">
        <f t="shared" si="105"/>
        <v>12</v>
      </c>
      <c r="E212" s="6">
        <f t="shared" si="105"/>
        <v>10</v>
      </c>
      <c r="F212" s="6">
        <f t="shared" si="105"/>
        <v>35</v>
      </c>
      <c r="G212" s="6">
        <f t="shared" si="105"/>
        <v>0</v>
      </c>
      <c r="H212" s="6">
        <f t="shared" si="105"/>
        <v>7</v>
      </c>
      <c r="I212" s="6">
        <f t="shared" si="105"/>
        <v>2</v>
      </c>
      <c r="J212" s="6">
        <f t="shared" si="105"/>
        <v>21</v>
      </c>
      <c r="K212" s="6">
        <f t="shared" si="105"/>
        <v>0</v>
      </c>
      <c r="L212" s="6">
        <f t="shared" si="105"/>
        <v>8</v>
      </c>
      <c r="M212" s="6">
        <f t="shared" si="105"/>
        <v>37</v>
      </c>
      <c r="N212" s="6">
        <f t="shared" si="105"/>
        <v>0</v>
      </c>
      <c r="O212" s="3">
        <f t="shared" si="105"/>
        <v>6590</v>
      </c>
      <c r="Q212" s="7" t="s">
        <v>1</v>
      </c>
      <c r="R212" s="6">
        <f t="shared" ref="R212:AD212" si="106">SUM(R191:R208)</f>
        <v>1</v>
      </c>
      <c r="S212" s="6">
        <f t="shared" si="106"/>
        <v>11</v>
      </c>
      <c r="T212" s="6">
        <f t="shared" si="106"/>
        <v>52</v>
      </c>
      <c r="U212" s="6">
        <f t="shared" si="106"/>
        <v>548</v>
      </c>
      <c r="V212" s="6">
        <f t="shared" si="106"/>
        <v>3040</v>
      </c>
      <c r="W212" s="6">
        <f t="shared" si="106"/>
        <v>2190</v>
      </c>
      <c r="X212" s="6">
        <f t="shared" si="106"/>
        <v>600</v>
      </c>
      <c r="Y212" s="6">
        <f t="shared" si="106"/>
        <v>129</v>
      </c>
      <c r="Z212" s="6">
        <f t="shared" si="106"/>
        <v>15</v>
      </c>
      <c r="AA212" s="6">
        <f t="shared" si="106"/>
        <v>4</v>
      </c>
      <c r="AB212" s="6">
        <f t="shared" si="106"/>
        <v>0</v>
      </c>
      <c r="AC212" s="6">
        <f t="shared" si="106"/>
        <v>0</v>
      </c>
      <c r="AD212" s="3">
        <f t="shared" si="106"/>
        <v>6590</v>
      </c>
    </row>
    <row r="213" spans="1:30" x14ac:dyDescent="0.25">
      <c r="A213" s="5" t="s">
        <v>0</v>
      </c>
      <c r="B213" s="4">
        <f t="shared" ref="B213:O213" si="107">SUM(B185:B208)</f>
        <v>5731</v>
      </c>
      <c r="C213" s="4">
        <f t="shared" si="107"/>
        <v>892</v>
      </c>
      <c r="D213" s="4">
        <f t="shared" si="107"/>
        <v>12</v>
      </c>
      <c r="E213" s="4">
        <f t="shared" si="107"/>
        <v>10</v>
      </c>
      <c r="F213" s="4">
        <f t="shared" si="107"/>
        <v>36</v>
      </c>
      <c r="G213" s="4">
        <f t="shared" si="107"/>
        <v>0</v>
      </c>
      <c r="H213" s="4">
        <f t="shared" si="107"/>
        <v>8</v>
      </c>
      <c r="I213" s="4">
        <f t="shared" si="107"/>
        <v>2</v>
      </c>
      <c r="J213" s="4">
        <f t="shared" si="107"/>
        <v>24</v>
      </c>
      <c r="K213" s="4">
        <f t="shared" si="107"/>
        <v>0</v>
      </c>
      <c r="L213" s="4">
        <f t="shared" si="107"/>
        <v>9</v>
      </c>
      <c r="M213" s="4">
        <f t="shared" si="107"/>
        <v>39</v>
      </c>
      <c r="N213" s="4">
        <f t="shared" si="107"/>
        <v>0</v>
      </c>
      <c r="O213" s="3">
        <f t="shared" si="107"/>
        <v>6763</v>
      </c>
      <c r="Q213" s="5" t="s">
        <v>0</v>
      </c>
      <c r="R213" s="4">
        <f t="shared" ref="R213:AD213" si="108">SUM(R185:R208)</f>
        <v>1</v>
      </c>
      <c r="S213" s="4">
        <f t="shared" si="108"/>
        <v>11</v>
      </c>
      <c r="T213" s="4">
        <f t="shared" si="108"/>
        <v>53</v>
      </c>
      <c r="U213" s="4">
        <f t="shared" si="108"/>
        <v>549</v>
      </c>
      <c r="V213" s="4">
        <f t="shared" si="108"/>
        <v>3080</v>
      </c>
      <c r="W213" s="4">
        <f t="shared" si="108"/>
        <v>2249</v>
      </c>
      <c r="X213" s="4">
        <f t="shared" si="108"/>
        <v>634</v>
      </c>
      <c r="Y213" s="4">
        <f t="shared" si="108"/>
        <v>156</v>
      </c>
      <c r="Z213" s="4">
        <f t="shared" si="108"/>
        <v>24</v>
      </c>
      <c r="AA213" s="4">
        <f t="shared" si="108"/>
        <v>6</v>
      </c>
      <c r="AB213" s="4">
        <f t="shared" si="108"/>
        <v>0</v>
      </c>
      <c r="AC213" s="4">
        <f t="shared" si="108"/>
        <v>0</v>
      </c>
      <c r="AD213" s="3">
        <f t="shared" si="108"/>
        <v>6763</v>
      </c>
    </row>
    <row r="216" spans="1:30" x14ac:dyDescent="0.25">
      <c r="B216" s="17" t="s">
        <v>9</v>
      </c>
      <c r="C216" s="16" t="str">
        <f>C6</f>
        <v>Northbound</v>
      </c>
      <c r="R216" s="17" t="s">
        <v>9</v>
      </c>
      <c r="S216" s="16" t="str">
        <f>C6</f>
        <v>Northbound</v>
      </c>
    </row>
    <row r="217" spans="1:30" x14ac:dyDescent="0.25">
      <c r="A217" s="14" t="str">
        <f>TEXT(A218,"dddd")</f>
        <v>Saturday</v>
      </c>
      <c r="Q217" s="14" t="str">
        <f>TEXT(Q218,"dddd")</f>
        <v>Saturday</v>
      </c>
    </row>
    <row r="218" spans="1:30" x14ac:dyDescent="0.25">
      <c r="A218" s="15">
        <f>A148+1</f>
        <v>44380</v>
      </c>
      <c r="B218" s="166" t="s">
        <v>7</v>
      </c>
      <c r="C218" s="167"/>
      <c r="D218" s="167"/>
      <c r="E218" s="167"/>
      <c r="F218" s="167"/>
      <c r="G218" s="167"/>
      <c r="H218" s="167"/>
      <c r="I218" s="167"/>
      <c r="J218" s="167"/>
      <c r="K218" s="167"/>
      <c r="L218" s="167"/>
      <c r="M218" s="167"/>
      <c r="N218" s="167"/>
      <c r="O218" s="168"/>
      <c r="Q218" s="15">
        <f>Q148+1</f>
        <v>44380</v>
      </c>
      <c r="R218" s="166" t="s">
        <v>6</v>
      </c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8"/>
    </row>
    <row r="219" spans="1:30" x14ac:dyDescent="0.25">
      <c r="A219" s="14" t="s">
        <v>5</v>
      </c>
      <c r="B219" s="14">
        <v>1</v>
      </c>
      <c r="C219" s="14">
        <v>2</v>
      </c>
      <c r="D219" s="14">
        <v>3</v>
      </c>
      <c r="E219" s="14">
        <v>4</v>
      </c>
      <c r="F219" s="14">
        <v>5</v>
      </c>
      <c r="G219" s="14">
        <v>6</v>
      </c>
      <c r="H219" s="14">
        <v>7</v>
      </c>
      <c r="I219" s="14">
        <v>8</v>
      </c>
      <c r="J219" s="14">
        <v>9</v>
      </c>
      <c r="K219" s="14">
        <v>10</v>
      </c>
      <c r="L219" s="14">
        <v>11</v>
      </c>
      <c r="M219" s="14">
        <v>12</v>
      </c>
      <c r="N219" s="14">
        <v>13</v>
      </c>
      <c r="O219" s="12" t="s">
        <v>4</v>
      </c>
      <c r="Q219" s="14" t="s">
        <v>5</v>
      </c>
      <c r="R219" s="14" t="str">
        <f t="shared" ref="R219:AC219" si="109">R$9</f>
        <v>0-10</v>
      </c>
      <c r="S219" s="14" t="str">
        <f t="shared" si="109"/>
        <v>11-15</v>
      </c>
      <c r="T219" s="14" t="str">
        <f t="shared" si="109"/>
        <v>16-20</v>
      </c>
      <c r="U219" s="14" t="str">
        <f t="shared" si="109"/>
        <v>21-25</v>
      </c>
      <c r="V219" s="14" t="str">
        <f t="shared" si="109"/>
        <v>26-30</v>
      </c>
      <c r="W219" s="14" t="str">
        <f t="shared" si="109"/>
        <v>31-35</v>
      </c>
      <c r="X219" s="14" t="str">
        <f t="shared" si="109"/>
        <v>36-40</v>
      </c>
      <c r="Y219" s="14" t="str">
        <f t="shared" si="109"/>
        <v>41-45</v>
      </c>
      <c r="Z219" s="14" t="str">
        <f t="shared" si="109"/>
        <v>46-50</v>
      </c>
      <c r="AA219" s="14" t="str">
        <f t="shared" si="109"/>
        <v>51-60</v>
      </c>
      <c r="AB219" s="14" t="str">
        <f t="shared" si="109"/>
        <v>61-70</v>
      </c>
      <c r="AC219" s="14" t="str">
        <f t="shared" si="109"/>
        <v>71-100</v>
      </c>
      <c r="AD219" s="12" t="s">
        <v>4</v>
      </c>
    </row>
    <row r="220" spans="1:30" x14ac:dyDescent="0.25">
      <c r="A220" s="14">
        <v>1</v>
      </c>
      <c r="B220" s="13">
        <v>40</v>
      </c>
      <c r="C220" s="13">
        <v>4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2">
        <f t="shared" ref="O220:O243" si="110">SUM(B220:N220)</f>
        <v>45</v>
      </c>
      <c r="Q220" s="14">
        <v>1</v>
      </c>
      <c r="R220" s="13">
        <v>0</v>
      </c>
      <c r="S220" s="13">
        <v>0</v>
      </c>
      <c r="T220" s="13">
        <v>0</v>
      </c>
      <c r="U220" s="13">
        <v>1</v>
      </c>
      <c r="V220" s="13">
        <v>5</v>
      </c>
      <c r="W220" s="13">
        <v>18</v>
      </c>
      <c r="X220" s="13">
        <v>13</v>
      </c>
      <c r="Y220" s="13">
        <v>7</v>
      </c>
      <c r="Z220" s="13">
        <v>0</v>
      </c>
      <c r="AA220" s="13">
        <v>0</v>
      </c>
      <c r="AB220" s="13">
        <v>1</v>
      </c>
      <c r="AC220" s="13">
        <v>0</v>
      </c>
      <c r="AD220" s="12">
        <f t="shared" ref="AD220:AD243" si="111">SUM(R220:AC220)</f>
        <v>45</v>
      </c>
    </row>
    <row r="221" spans="1:30" x14ac:dyDescent="0.25">
      <c r="A221" s="14">
        <v>2</v>
      </c>
      <c r="B221" s="13">
        <v>27</v>
      </c>
      <c r="C221" s="13">
        <v>2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2">
        <f t="shared" si="110"/>
        <v>29</v>
      </c>
      <c r="Q221" s="14">
        <v>2</v>
      </c>
      <c r="R221" s="13">
        <v>0</v>
      </c>
      <c r="S221" s="13">
        <v>0</v>
      </c>
      <c r="T221" s="13">
        <v>0</v>
      </c>
      <c r="U221" s="13">
        <v>0</v>
      </c>
      <c r="V221" s="13">
        <v>5</v>
      </c>
      <c r="W221" s="13">
        <v>8</v>
      </c>
      <c r="X221" s="13">
        <v>4</v>
      </c>
      <c r="Y221" s="13">
        <v>8</v>
      </c>
      <c r="Z221" s="13">
        <v>1</v>
      </c>
      <c r="AA221" s="13">
        <v>1</v>
      </c>
      <c r="AB221" s="13">
        <v>1</v>
      </c>
      <c r="AC221" s="13">
        <v>1</v>
      </c>
      <c r="AD221" s="12">
        <f t="shared" si="111"/>
        <v>29</v>
      </c>
    </row>
    <row r="222" spans="1:30" x14ac:dyDescent="0.25">
      <c r="A222" s="14">
        <v>3</v>
      </c>
      <c r="B222" s="13">
        <v>13</v>
      </c>
      <c r="C222" s="13">
        <v>7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2">
        <f t="shared" si="110"/>
        <v>20</v>
      </c>
      <c r="Q222" s="14">
        <v>3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10</v>
      </c>
      <c r="X222" s="13">
        <v>5</v>
      </c>
      <c r="Y222" s="13">
        <v>2</v>
      </c>
      <c r="Z222" s="13">
        <v>1</v>
      </c>
      <c r="AA222" s="13">
        <v>1</v>
      </c>
      <c r="AB222" s="13">
        <v>0</v>
      </c>
      <c r="AC222" s="13">
        <v>0</v>
      </c>
      <c r="AD222" s="12">
        <f t="shared" si="111"/>
        <v>20</v>
      </c>
    </row>
    <row r="223" spans="1:30" x14ac:dyDescent="0.25">
      <c r="A223" s="14">
        <v>4</v>
      </c>
      <c r="B223" s="13">
        <v>8</v>
      </c>
      <c r="C223" s="13">
        <v>0</v>
      </c>
      <c r="D223" s="13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2">
        <f t="shared" si="110"/>
        <v>9</v>
      </c>
      <c r="Q223" s="14">
        <v>4</v>
      </c>
      <c r="R223" s="13">
        <v>0</v>
      </c>
      <c r="S223" s="13">
        <v>0</v>
      </c>
      <c r="T223" s="13">
        <v>0</v>
      </c>
      <c r="U223" s="13">
        <v>0</v>
      </c>
      <c r="V223" s="13">
        <v>1</v>
      </c>
      <c r="W223" s="13">
        <v>3</v>
      </c>
      <c r="X223" s="13">
        <v>2</v>
      </c>
      <c r="Y223" s="13">
        <v>2</v>
      </c>
      <c r="Z223" s="13">
        <v>1</v>
      </c>
      <c r="AA223" s="13">
        <v>0</v>
      </c>
      <c r="AB223" s="13">
        <v>0</v>
      </c>
      <c r="AC223" s="13">
        <v>0</v>
      </c>
      <c r="AD223" s="12">
        <f t="shared" si="111"/>
        <v>9</v>
      </c>
    </row>
    <row r="224" spans="1:30" x14ac:dyDescent="0.25">
      <c r="A224" s="14">
        <v>5</v>
      </c>
      <c r="B224" s="13">
        <v>16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2">
        <f t="shared" si="110"/>
        <v>18</v>
      </c>
      <c r="Q224" s="14">
        <v>5</v>
      </c>
      <c r="R224" s="13">
        <v>0</v>
      </c>
      <c r="S224" s="13">
        <v>0</v>
      </c>
      <c r="T224" s="13">
        <v>1</v>
      </c>
      <c r="U224" s="13">
        <v>0</v>
      </c>
      <c r="V224" s="13">
        <v>5</v>
      </c>
      <c r="W224" s="13">
        <v>5</v>
      </c>
      <c r="X224" s="13">
        <v>4</v>
      </c>
      <c r="Y224" s="13">
        <v>2</v>
      </c>
      <c r="Z224" s="13">
        <v>1</v>
      </c>
      <c r="AA224" s="13">
        <v>0</v>
      </c>
      <c r="AB224" s="13">
        <v>0</v>
      </c>
      <c r="AC224" s="13">
        <v>0</v>
      </c>
      <c r="AD224" s="12">
        <f t="shared" si="111"/>
        <v>18</v>
      </c>
    </row>
    <row r="225" spans="1:30" x14ac:dyDescent="0.25">
      <c r="A225" s="14">
        <v>6</v>
      </c>
      <c r="B225" s="13">
        <v>42</v>
      </c>
      <c r="C225" s="13">
        <v>3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2">
        <f t="shared" si="110"/>
        <v>46</v>
      </c>
      <c r="Q225" s="14">
        <v>6</v>
      </c>
      <c r="R225" s="13">
        <v>0</v>
      </c>
      <c r="S225" s="13">
        <v>0</v>
      </c>
      <c r="T225" s="13">
        <v>0</v>
      </c>
      <c r="U225" s="13">
        <v>1</v>
      </c>
      <c r="V225" s="13">
        <v>14</v>
      </c>
      <c r="W225" s="13">
        <v>11</v>
      </c>
      <c r="X225" s="13">
        <v>13</v>
      </c>
      <c r="Y225" s="13">
        <v>5</v>
      </c>
      <c r="Z225" s="13">
        <v>1</v>
      </c>
      <c r="AA225" s="13">
        <v>1</v>
      </c>
      <c r="AB225" s="13">
        <v>0</v>
      </c>
      <c r="AC225" s="13">
        <v>0</v>
      </c>
      <c r="AD225" s="12">
        <f t="shared" si="111"/>
        <v>46</v>
      </c>
    </row>
    <row r="226" spans="1:30" x14ac:dyDescent="0.25">
      <c r="A226" s="14">
        <v>7</v>
      </c>
      <c r="B226" s="13">
        <v>72</v>
      </c>
      <c r="C226" s="13">
        <v>10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1</v>
      </c>
      <c r="N226" s="13">
        <v>0</v>
      </c>
      <c r="O226" s="12">
        <f t="shared" si="110"/>
        <v>84</v>
      </c>
      <c r="Q226" s="14">
        <v>7</v>
      </c>
      <c r="R226" s="13">
        <v>0</v>
      </c>
      <c r="S226" s="13">
        <v>0</v>
      </c>
      <c r="T226" s="13">
        <v>0</v>
      </c>
      <c r="U226" s="13">
        <v>3</v>
      </c>
      <c r="V226" s="13">
        <v>16</v>
      </c>
      <c r="W226" s="13">
        <v>25</v>
      </c>
      <c r="X226" s="13">
        <v>24</v>
      </c>
      <c r="Y226" s="13">
        <v>10</v>
      </c>
      <c r="Z226" s="13">
        <v>4</v>
      </c>
      <c r="AA226" s="13">
        <v>2</v>
      </c>
      <c r="AB226" s="13">
        <v>0</v>
      </c>
      <c r="AC226" s="13">
        <v>0</v>
      </c>
      <c r="AD226" s="12">
        <f t="shared" si="111"/>
        <v>84</v>
      </c>
    </row>
    <row r="227" spans="1:30" x14ac:dyDescent="0.25">
      <c r="A227" s="14">
        <v>8</v>
      </c>
      <c r="B227" s="13">
        <v>124</v>
      </c>
      <c r="C227" s="13">
        <v>23</v>
      </c>
      <c r="D227" s="13">
        <v>0</v>
      </c>
      <c r="E227" s="13">
        <v>1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2">
        <f t="shared" si="110"/>
        <v>150</v>
      </c>
      <c r="Q227" s="14">
        <v>8</v>
      </c>
      <c r="R227" s="13">
        <v>0</v>
      </c>
      <c r="S227" s="13">
        <v>0</v>
      </c>
      <c r="T227" s="13">
        <v>1</v>
      </c>
      <c r="U227" s="13">
        <v>6</v>
      </c>
      <c r="V227" s="13">
        <v>47</v>
      </c>
      <c r="W227" s="13">
        <v>58</v>
      </c>
      <c r="X227" s="13">
        <v>28</v>
      </c>
      <c r="Y227" s="13">
        <v>7</v>
      </c>
      <c r="Z227" s="13">
        <v>3</v>
      </c>
      <c r="AA227" s="13">
        <v>0</v>
      </c>
      <c r="AB227" s="13">
        <v>0</v>
      </c>
      <c r="AC227" s="13">
        <v>0</v>
      </c>
      <c r="AD227" s="12">
        <f t="shared" si="111"/>
        <v>150</v>
      </c>
    </row>
    <row r="228" spans="1:30" x14ac:dyDescent="0.25">
      <c r="A228" s="14">
        <v>9</v>
      </c>
      <c r="B228" s="13">
        <v>176</v>
      </c>
      <c r="C228" s="13">
        <v>16</v>
      </c>
      <c r="D228" s="13">
        <v>0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1</v>
      </c>
      <c r="M228" s="13">
        <v>1</v>
      </c>
      <c r="N228" s="13">
        <v>0</v>
      </c>
      <c r="O228" s="12">
        <f t="shared" si="110"/>
        <v>195</v>
      </c>
      <c r="Q228" s="14">
        <v>9</v>
      </c>
      <c r="R228" s="13">
        <v>0</v>
      </c>
      <c r="S228" s="13">
        <v>0</v>
      </c>
      <c r="T228" s="13">
        <v>3</v>
      </c>
      <c r="U228" s="13">
        <v>9</v>
      </c>
      <c r="V228" s="13">
        <v>72</v>
      </c>
      <c r="W228" s="13">
        <v>69</v>
      </c>
      <c r="X228" s="13">
        <v>32</v>
      </c>
      <c r="Y228" s="13">
        <v>7</v>
      </c>
      <c r="Z228" s="13">
        <v>3</v>
      </c>
      <c r="AA228" s="13">
        <v>0</v>
      </c>
      <c r="AB228" s="13">
        <v>0</v>
      </c>
      <c r="AC228" s="13">
        <v>0</v>
      </c>
      <c r="AD228" s="12">
        <f t="shared" si="111"/>
        <v>195</v>
      </c>
    </row>
    <row r="229" spans="1:30" x14ac:dyDescent="0.25">
      <c r="A229" s="14">
        <v>10</v>
      </c>
      <c r="B229" s="13">
        <v>213</v>
      </c>
      <c r="C229" s="13">
        <v>23</v>
      </c>
      <c r="D229" s="13">
        <v>1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2">
        <f t="shared" si="110"/>
        <v>239</v>
      </c>
      <c r="Q229" s="14">
        <v>10</v>
      </c>
      <c r="R229" s="13">
        <v>0</v>
      </c>
      <c r="S229" s="13">
        <v>0</v>
      </c>
      <c r="T229" s="13">
        <v>2</v>
      </c>
      <c r="U229" s="13">
        <v>16</v>
      </c>
      <c r="V229" s="13">
        <v>83</v>
      </c>
      <c r="W229" s="13">
        <v>92</v>
      </c>
      <c r="X229" s="13">
        <v>38</v>
      </c>
      <c r="Y229" s="13">
        <v>6</v>
      </c>
      <c r="Z229" s="13">
        <v>1</v>
      </c>
      <c r="AA229" s="13">
        <v>1</v>
      </c>
      <c r="AB229" s="13">
        <v>0</v>
      </c>
      <c r="AC229" s="13">
        <v>0</v>
      </c>
      <c r="AD229" s="12">
        <f t="shared" si="111"/>
        <v>239</v>
      </c>
    </row>
    <row r="230" spans="1:30" x14ac:dyDescent="0.25">
      <c r="A230" s="14">
        <v>11</v>
      </c>
      <c r="B230" s="13">
        <v>245</v>
      </c>
      <c r="C230" s="13">
        <v>26</v>
      </c>
      <c r="D230" s="13">
        <v>1</v>
      </c>
      <c r="E230" s="13">
        <v>0</v>
      </c>
      <c r="F230" s="13">
        <v>2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2">
        <f t="shared" si="110"/>
        <v>274</v>
      </c>
      <c r="Q230" s="14">
        <v>11</v>
      </c>
      <c r="R230" s="13">
        <v>0</v>
      </c>
      <c r="S230" s="13">
        <v>0</v>
      </c>
      <c r="T230" s="13">
        <v>4</v>
      </c>
      <c r="U230" s="13">
        <v>10</v>
      </c>
      <c r="V230" s="13">
        <v>108</v>
      </c>
      <c r="W230" s="13">
        <v>101</v>
      </c>
      <c r="X230" s="13">
        <v>42</v>
      </c>
      <c r="Y230" s="13">
        <v>8</v>
      </c>
      <c r="Z230" s="13">
        <v>1</v>
      </c>
      <c r="AA230" s="13">
        <v>0</v>
      </c>
      <c r="AB230" s="13">
        <v>0</v>
      </c>
      <c r="AC230" s="13">
        <v>0</v>
      </c>
      <c r="AD230" s="12">
        <f t="shared" si="111"/>
        <v>274</v>
      </c>
    </row>
    <row r="231" spans="1:30" x14ac:dyDescent="0.25">
      <c r="A231" s="14">
        <v>12</v>
      </c>
      <c r="B231" s="13">
        <v>348</v>
      </c>
      <c r="C231" s="13">
        <v>42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2">
        <f t="shared" si="110"/>
        <v>390</v>
      </c>
      <c r="Q231" s="14">
        <v>12</v>
      </c>
      <c r="R231" s="13">
        <v>0</v>
      </c>
      <c r="S231" s="13">
        <v>0</v>
      </c>
      <c r="T231" s="13">
        <v>4</v>
      </c>
      <c r="U231" s="13">
        <v>18</v>
      </c>
      <c r="V231" s="13">
        <v>107</v>
      </c>
      <c r="W231" s="13">
        <v>190</v>
      </c>
      <c r="X231" s="13">
        <v>61</v>
      </c>
      <c r="Y231" s="13">
        <v>8</v>
      </c>
      <c r="Z231" s="13">
        <v>2</v>
      </c>
      <c r="AA231" s="13">
        <v>0</v>
      </c>
      <c r="AB231" s="13">
        <v>0</v>
      </c>
      <c r="AC231" s="13">
        <v>0</v>
      </c>
      <c r="AD231" s="12">
        <f t="shared" si="111"/>
        <v>390</v>
      </c>
    </row>
    <row r="232" spans="1:30" x14ac:dyDescent="0.25">
      <c r="A232" s="14">
        <v>13</v>
      </c>
      <c r="B232" s="13">
        <v>391</v>
      </c>
      <c r="C232" s="13">
        <v>37</v>
      </c>
      <c r="D232" s="13">
        <v>0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2">
        <f t="shared" si="110"/>
        <v>430</v>
      </c>
      <c r="Q232" s="14">
        <v>13</v>
      </c>
      <c r="R232" s="13">
        <v>2</v>
      </c>
      <c r="S232" s="13">
        <v>1</v>
      </c>
      <c r="T232" s="13">
        <v>2</v>
      </c>
      <c r="U232" s="13">
        <v>10</v>
      </c>
      <c r="V232" s="13">
        <v>131</v>
      </c>
      <c r="W232" s="13">
        <v>187</v>
      </c>
      <c r="X232" s="13">
        <v>79</v>
      </c>
      <c r="Y232" s="13">
        <v>12</v>
      </c>
      <c r="Z232" s="13">
        <v>6</v>
      </c>
      <c r="AA232" s="13">
        <v>0</v>
      </c>
      <c r="AB232" s="13">
        <v>0</v>
      </c>
      <c r="AC232" s="13">
        <v>0</v>
      </c>
      <c r="AD232" s="12">
        <f t="shared" si="111"/>
        <v>430</v>
      </c>
    </row>
    <row r="233" spans="1:30" x14ac:dyDescent="0.25">
      <c r="A233" s="14">
        <v>14</v>
      </c>
      <c r="B233" s="13">
        <v>346</v>
      </c>
      <c r="C233" s="13">
        <v>28</v>
      </c>
      <c r="D233" s="13">
        <v>1</v>
      </c>
      <c r="E233" s="13">
        <v>0</v>
      </c>
      <c r="F233" s="13">
        <v>1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2">
        <f t="shared" si="110"/>
        <v>379</v>
      </c>
      <c r="Q233" s="14">
        <v>14</v>
      </c>
      <c r="R233" s="13">
        <v>0</v>
      </c>
      <c r="S233" s="13">
        <v>1</v>
      </c>
      <c r="T233" s="13">
        <v>2</v>
      </c>
      <c r="U233" s="13">
        <v>24</v>
      </c>
      <c r="V233" s="13">
        <v>119</v>
      </c>
      <c r="W233" s="13">
        <v>156</v>
      </c>
      <c r="X233" s="13">
        <v>63</v>
      </c>
      <c r="Y233" s="13">
        <v>9</v>
      </c>
      <c r="Z233" s="13">
        <v>4</v>
      </c>
      <c r="AA233" s="13">
        <v>1</v>
      </c>
      <c r="AB233" s="13">
        <v>0</v>
      </c>
      <c r="AC233" s="13">
        <v>0</v>
      </c>
      <c r="AD233" s="12">
        <f t="shared" si="111"/>
        <v>379</v>
      </c>
    </row>
    <row r="234" spans="1:30" x14ac:dyDescent="0.25">
      <c r="A234" s="14">
        <v>15</v>
      </c>
      <c r="B234" s="13">
        <v>368</v>
      </c>
      <c r="C234" s="13">
        <v>25</v>
      </c>
      <c r="D234" s="13">
        <v>0</v>
      </c>
      <c r="E234" s="13">
        <v>0</v>
      </c>
      <c r="F234" s="13">
        <v>1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12">
        <f t="shared" si="110"/>
        <v>396</v>
      </c>
      <c r="Q234" s="14">
        <v>15</v>
      </c>
      <c r="R234" s="13">
        <v>0</v>
      </c>
      <c r="S234" s="13">
        <v>0</v>
      </c>
      <c r="T234" s="13">
        <v>0</v>
      </c>
      <c r="U234" s="13">
        <v>14</v>
      </c>
      <c r="V234" s="13">
        <v>114</v>
      </c>
      <c r="W234" s="13">
        <v>197</v>
      </c>
      <c r="X234" s="13">
        <v>59</v>
      </c>
      <c r="Y234" s="13">
        <v>9</v>
      </c>
      <c r="Z234" s="13">
        <v>3</v>
      </c>
      <c r="AA234" s="13">
        <v>0</v>
      </c>
      <c r="AB234" s="13">
        <v>0</v>
      </c>
      <c r="AC234" s="13">
        <v>0</v>
      </c>
      <c r="AD234" s="12">
        <f t="shared" si="111"/>
        <v>396</v>
      </c>
    </row>
    <row r="235" spans="1:30" x14ac:dyDescent="0.25">
      <c r="A235" s="14">
        <v>16</v>
      </c>
      <c r="B235" s="13">
        <v>372</v>
      </c>
      <c r="C235" s="13">
        <v>28</v>
      </c>
      <c r="D235" s="13">
        <v>0</v>
      </c>
      <c r="E235" s="13">
        <v>0</v>
      </c>
      <c r="F235" s="13">
        <v>1</v>
      </c>
      <c r="G235" s="13">
        <v>0</v>
      </c>
      <c r="H235" s="13">
        <v>2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2">
        <f t="shared" si="110"/>
        <v>403</v>
      </c>
      <c r="Q235" s="14">
        <v>16</v>
      </c>
      <c r="R235" s="13">
        <v>0</v>
      </c>
      <c r="S235" s="13">
        <v>0</v>
      </c>
      <c r="T235" s="13">
        <v>3</v>
      </c>
      <c r="U235" s="13">
        <v>18</v>
      </c>
      <c r="V235" s="13">
        <v>122</v>
      </c>
      <c r="W235" s="13">
        <v>169</v>
      </c>
      <c r="X235" s="13">
        <v>73</v>
      </c>
      <c r="Y235" s="13">
        <v>13</v>
      </c>
      <c r="Z235" s="13">
        <v>4</v>
      </c>
      <c r="AA235" s="13">
        <v>1</v>
      </c>
      <c r="AB235" s="13">
        <v>0</v>
      </c>
      <c r="AC235" s="13">
        <v>0</v>
      </c>
      <c r="AD235" s="12">
        <f t="shared" si="111"/>
        <v>403</v>
      </c>
    </row>
    <row r="236" spans="1:30" x14ac:dyDescent="0.25">
      <c r="A236" s="14">
        <v>17</v>
      </c>
      <c r="B236" s="13">
        <v>350</v>
      </c>
      <c r="C236" s="13">
        <v>20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0</v>
      </c>
      <c r="O236" s="12">
        <f t="shared" si="110"/>
        <v>371</v>
      </c>
      <c r="Q236" s="14">
        <v>17</v>
      </c>
      <c r="R236" s="13">
        <v>0</v>
      </c>
      <c r="S236" s="13">
        <v>0</v>
      </c>
      <c r="T236" s="13">
        <v>0</v>
      </c>
      <c r="U236" s="13">
        <v>14</v>
      </c>
      <c r="V236" s="13">
        <v>108</v>
      </c>
      <c r="W236" s="13">
        <v>169</v>
      </c>
      <c r="X236" s="13">
        <v>67</v>
      </c>
      <c r="Y236" s="13">
        <v>11</v>
      </c>
      <c r="Z236" s="13">
        <v>0</v>
      </c>
      <c r="AA236" s="13">
        <v>0</v>
      </c>
      <c r="AB236" s="13">
        <v>2</v>
      </c>
      <c r="AC236" s="13">
        <v>0</v>
      </c>
      <c r="AD236" s="12">
        <f t="shared" si="111"/>
        <v>371</v>
      </c>
    </row>
    <row r="237" spans="1:30" x14ac:dyDescent="0.25">
      <c r="A237" s="14">
        <v>18</v>
      </c>
      <c r="B237" s="13">
        <v>346</v>
      </c>
      <c r="C237" s="13">
        <v>23</v>
      </c>
      <c r="D237" s="13">
        <v>0</v>
      </c>
      <c r="E237" s="13">
        <v>0</v>
      </c>
      <c r="F237" s="13">
        <v>1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2">
        <f t="shared" si="110"/>
        <v>372</v>
      </c>
      <c r="Q237" s="14">
        <v>18</v>
      </c>
      <c r="R237" s="13">
        <v>0</v>
      </c>
      <c r="S237" s="13">
        <v>0</v>
      </c>
      <c r="T237" s="13">
        <v>0</v>
      </c>
      <c r="U237" s="13">
        <v>11</v>
      </c>
      <c r="V237" s="13">
        <v>132</v>
      </c>
      <c r="W237" s="13">
        <v>143</v>
      </c>
      <c r="X237" s="13">
        <v>67</v>
      </c>
      <c r="Y237" s="13">
        <v>15</v>
      </c>
      <c r="Z237" s="13">
        <v>3</v>
      </c>
      <c r="AA237" s="13">
        <v>1</v>
      </c>
      <c r="AB237" s="13">
        <v>0</v>
      </c>
      <c r="AC237" s="13">
        <v>0</v>
      </c>
      <c r="AD237" s="12">
        <f t="shared" si="111"/>
        <v>372</v>
      </c>
    </row>
    <row r="238" spans="1:30" x14ac:dyDescent="0.25">
      <c r="A238" s="14">
        <v>19</v>
      </c>
      <c r="B238" s="13">
        <v>268</v>
      </c>
      <c r="C238" s="13">
        <v>22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2">
        <f t="shared" si="110"/>
        <v>292</v>
      </c>
      <c r="Q238" s="14">
        <v>19</v>
      </c>
      <c r="R238" s="13">
        <v>0</v>
      </c>
      <c r="S238" s="13">
        <v>0</v>
      </c>
      <c r="T238" s="13">
        <v>2</v>
      </c>
      <c r="U238" s="13">
        <v>11</v>
      </c>
      <c r="V238" s="13">
        <v>64</v>
      </c>
      <c r="W238" s="13">
        <v>117</v>
      </c>
      <c r="X238" s="13">
        <v>77</v>
      </c>
      <c r="Y238" s="13">
        <v>20</v>
      </c>
      <c r="Z238" s="13">
        <v>1</v>
      </c>
      <c r="AA238" s="13">
        <v>0</v>
      </c>
      <c r="AB238" s="13">
        <v>0</v>
      </c>
      <c r="AC238" s="13">
        <v>0</v>
      </c>
      <c r="AD238" s="12">
        <f t="shared" si="111"/>
        <v>292</v>
      </c>
    </row>
    <row r="239" spans="1:30" x14ac:dyDescent="0.25">
      <c r="A239" s="14">
        <v>20</v>
      </c>
      <c r="B239" s="13">
        <v>197</v>
      </c>
      <c r="C239" s="13">
        <v>16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2">
        <f t="shared" si="110"/>
        <v>213</v>
      </c>
      <c r="Q239" s="14">
        <v>20</v>
      </c>
      <c r="R239" s="13">
        <v>0</v>
      </c>
      <c r="S239" s="13">
        <v>0</v>
      </c>
      <c r="T239" s="13">
        <v>0</v>
      </c>
      <c r="U239" s="13">
        <v>10</v>
      </c>
      <c r="V239" s="13">
        <v>44</v>
      </c>
      <c r="W239" s="13">
        <v>87</v>
      </c>
      <c r="X239" s="13">
        <v>51</v>
      </c>
      <c r="Y239" s="13">
        <v>13</v>
      </c>
      <c r="Z239" s="13">
        <v>5</v>
      </c>
      <c r="AA239" s="13">
        <v>2</v>
      </c>
      <c r="AB239" s="13">
        <v>1</v>
      </c>
      <c r="AC239" s="13">
        <v>0</v>
      </c>
      <c r="AD239" s="12">
        <f t="shared" si="111"/>
        <v>213</v>
      </c>
    </row>
    <row r="240" spans="1:30" x14ac:dyDescent="0.25">
      <c r="A240" s="14">
        <v>21</v>
      </c>
      <c r="B240" s="13">
        <v>105</v>
      </c>
      <c r="C240" s="13">
        <v>11</v>
      </c>
      <c r="D240" s="13">
        <v>0</v>
      </c>
      <c r="E240" s="13">
        <v>0</v>
      </c>
      <c r="F240" s="13">
        <v>1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2">
        <f t="shared" si="110"/>
        <v>118</v>
      </c>
      <c r="Q240" s="14">
        <v>21</v>
      </c>
      <c r="R240" s="13">
        <v>0</v>
      </c>
      <c r="S240" s="13">
        <v>0</v>
      </c>
      <c r="T240" s="13">
        <v>0</v>
      </c>
      <c r="U240" s="13">
        <v>6</v>
      </c>
      <c r="V240" s="13">
        <v>36</v>
      </c>
      <c r="W240" s="13">
        <v>38</v>
      </c>
      <c r="X240" s="13">
        <v>23</v>
      </c>
      <c r="Y240" s="13">
        <v>9</v>
      </c>
      <c r="Z240" s="13">
        <v>5</v>
      </c>
      <c r="AA240" s="13">
        <v>1</v>
      </c>
      <c r="AB240" s="13">
        <v>0</v>
      </c>
      <c r="AC240" s="13">
        <v>0</v>
      </c>
      <c r="AD240" s="12">
        <f t="shared" si="111"/>
        <v>118</v>
      </c>
    </row>
    <row r="241" spans="1:30" x14ac:dyDescent="0.25">
      <c r="A241" s="14">
        <v>22</v>
      </c>
      <c r="B241" s="13">
        <v>79</v>
      </c>
      <c r="C241" s="13">
        <v>7</v>
      </c>
      <c r="D241" s="13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2">
        <f t="shared" si="110"/>
        <v>88</v>
      </c>
      <c r="Q241" s="14">
        <v>22</v>
      </c>
      <c r="R241" s="13">
        <v>1</v>
      </c>
      <c r="S241" s="13">
        <v>1</v>
      </c>
      <c r="T241" s="13">
        <v>0</v>
      </c>
      <c r="U241" s="13">
        <v>1</v>
      </c>
      <c r="V241" s="13">
        <v>24</v>
      </c>
      <c r="W241" s="13">
        <v>33</v>
      </c>
      <c r="X241" s="13">
        <v>23</v>
      </c>
      <c r="Y241" s="13">
        <v>1</v>
      </c>
      <c r="Z241" s="13">
        <v>3</v>
      </c>
      <c r="AA241" s="13">
        <v>1</v>
      </c>
      <c r="AB241" s="13">
        <v>0</v>
      </c>
      <c r="AC241" s="13">
        <v>0</v>
      </c>
      <c r="AD241" s="12">
        <f t="shared" si="111"/>
        <v>88</v>
      </c>
    </row>
    <row r="242" spans="1:30" x14ac:dyDescent="0.25">
      <c r="A242" s="14">
        <v>23</v>
      </c>
      <c r="B242" s="13">
        <v>88</v>
      </c>
      <c r="C242" s="13">
        <v>7</v>
      </c>
      <c r="D242" s="13">
        <v>0</v>
      </c>
      <c r="E242" s="13">
        <v>0</v>
      </c>
      <c r="F242" s="13">
        <v>1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2">
        <f t="shared" si="110"/>
        <v>96</v>
      </c>
      <c r="Q242" s="14">
        <v>23</v>
      </c>
      <c r="R242" s="13">
        <v>0</v>
      </c>
      <c r="S242" s="13">
        <v>0</v>
      </c>
      <c r="T242" s="13">
        <v>0</v>
      </c>
      <c r="U242" s="13">
        <v>2</v>
      </c>
      <c r="V242" s="13">
        <v>21</v>
      </c>
      <c r="W242" s="13">
        <v>48</v>
      </c>
      <c r="X242" s="13">
        <v>19</v>
      </c>
      <c r="Y242" s="13">
        <v>5</v>
      </c>
      <c r="Z242" s="13">
        <v>1</v>
      </c>
      <c r="AA242" s="13">
        <v>0</v>
      </c>
      <c r="AB242" s="13">
        <v>0</v>
      </c>
      <c r="AC242" s="13">
        <v>0</v>
      </c>
      <c r="AD242" s="12">
        <f t="shared" si="111"/>
        <v>96</v>
      </c>
    </row>
    <row r="243" spans="1:30" x14ac:dyDescent="0.25">
      <c r="A243" s="14">
        <v>24</v>
      </c>
      <c r="B243" s="13">
        <v>69</v>
      </c>
      <c r="C243" s="13">
        <v>7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2">
        <f t="shared" si="110"/>
        <v>76</v>
      </c>
      <c r="Q243" s="14">
        <v>24</v>
      </c>
      <c r="R243" s="13">
        <v>0</v>
      </c>
      <c r="S243" s="13">
        <v>0</v>
      </c>
      <c r="T243" s="13">
        <v>0</v>
      </c>
      <c r="U243" s="13">
        <v>4</v>
      </c>
      <c r="V243" s="13">
        <v>17</v>
      </c>
      <c r="W243" s="13">
        <v>23</v>
      </c>
      <c r="X243" s="13">
        <v>20</v>
      </c>
      <c r="Y243" s="13">
        <v>5</v>
      </c>
      <c r="Z243" s="13">
        <v>6</v>
      </c>
      <c r="AA243" s="13">
        <v>1</v>
      </c>
      <c r="AB243" s="13">
        <v>0</v>
      </c>
      <c r="AC243" s="13">
        <v>0</v>
      </c>
      <c r="AD243" s="12">
        <f t="shared" si="111"/>
        <v>76</v>
      </c>
    </row>
    <row r="245" spans="1:30" x14ac:dyDescent="0.25">
      <c r="A245" s="11" t="s">
        <v>3</v>
      </c>
      <c r="B245" s="10">
        <f t="shared" ref="B245:O245" si="112">SUM(B227:B238)</f>
        <v>3547</v>
      </c>
      <c r="C245" s="10">
        <f t="shared" si="112"/>
        <v>313</v>
      </c>
      <c r="D245" s="10">
        <f t="shared" si="112"/>
        <v>3</v>
      </c>
      <c r="E245" s="10">
        <f t="shared" si="112"/>
        <v>1</v>
      </c>
      <c r="F245" s="10">
        <f t="shared" si="112"/>
        <v>8</v>
      </c>
      <c r="G245" s="10">
        <f t="shared" si="112"/>
        <v>0</v>
      </c>
      <c r="H245" s="10">
        <f t="shared" si="112"/>
        <v>9</v>
      </c>
      <c r="I245" s="10">
        <f t="shared" si="112"/>
        <v>1</v>
      </c>
      <c r="J245" s="10">
        <f t="shared" si="112"/>
        <v>0</v>
      </c>
      <c r="K245" s="10">
        <f t="shared" si="112"/>
        <v>0</v>
      </c>
      <c r="L245" s="10">
        <f t="shared" si="112"/>
        <v>3</v>
      </c>
      <c r="M245" s="10">
        <f t="shared" si="112"/>
        <v>6</v>
      </c>
      <c r="N245" s="10">
        <f t="shared" si="112"/>
        <v>0</v>
      </c>
      <c r="O245" s="3">
        <f t="shared" si="112"/>
        <v>3891</v>
      </c>
      <c r="Q245" s="11" t="s">
        <v>3</v>
      </c>
      <c r="R245" s="10">
        <f t="shared" ref="R245:AD245" si="113">SUM(R227:R238)</f>
        <v>2</v>
      </c>
      <c r="S245" s="10">
        <f t="shared" si="113"/>
        <v>2</v>
      </c>
      <c r="T245" s="10">
        <f t="shared" si="113"/>
        <v>23</v>
      </c>
      <c r="U245" s="10">
        <f t="shared" si="113"/>
        <v>161</v>
      </c>
      <c r="V245" s="10">
        <f t="shared" si="113"/>
        <v>1207</v>
      </c>
      <c r="W245" s="10">
        <f t="shared" si="113"/>
        <v>1648</v>
      </c>
      <c r="X245" s="10">
        <f t="shared" si="113"/>
        <v>686</v>
      </c>
      <c r="Y245" s="10">
        <f t="shared" si="113"/>
        <v>125</v>
      </c>
      <c r="Z245" s="10">
        <f t="shared" si="113"/>
        <v>31</v>
      </c>
      <c r="AA245" s="10">
        <f t="shared" si="113"/>
        <v>4</v>
      </c>
      <c r="AB245" s="10">
        <f t="shared" si="113"/>
        <v>2</v>
      </c>
      <c r="AC245" s="10">
        <f t="shared" si="113"/>
        <v>0</v>
      </c>
      <c r="AD245" s="3">
        <f t="shared" si="113"/>
        <v>3891</v>
      </c>
    </row>
    <row r="246" spans="1:30" x14ac:dyDescent="0.25">
      <c r="A246" s="9" t="s">
        <v>2</v>
      </c>
      <c r="B246" s="8">
        <f t="shared" ref="B246:O246" si="114">SUM(B226:B241)</f>
        <v>4000</v>
      </c>
      <c r="C246" s="8">
        <f t="shared" si="114"/>
        <v>357</v>
      </c>
      <c r="D246" s="8">
        <f t="shared" si="114"/>
        <v>3</v>
      </c>
      <c r="E246" s="8">
        <f t="shared" si="114"/>
        <v>1</v>
      </c>
      <c r="F246" s="8">
        <f t="shared" si="114"/>
        <v>9</v>
      </c>
      <c r="G246" s="8">
        <f t="shared" si="114"/>
        <v>0</v>
      </c>
      <c r="H246" s="8">
        <f t="shared" si="114"/>
        <v>10</v>
      </c>
      <c r="I246" s="8">
        <f t="shared" si="114"/>
        <v>1</v>
      </c>
      <c r="J246" s="8">
        <f t="shared" si="114"/>
        <v>2</v>
      </c>
      <c r="K246" s="8">
        <f t="shared" si="114"/>
        <v>0</v>
      </c>
      <c r="L246" s="8">
        <f t="shared" si="114"/>
        <v>3</v>
      </c>
      <c r="M246" s="8">
        <f t="shared" si="114"/>
        <v>8</v>
      </c>
      <c r="N246" s="8">
        <f t="shared" si="114"/>
        <v>0</v>
      </c>
      <c r="O246" s="3">
        <f t="shared" si="114"/>
        <v>4394</v>
      </c>
      <c r="Q246" s="9" t="s">
        <v>2</v>
      </c>
      <c r="R246" s="8">
        <f t="shared" ref="R246:AD246" si="115">SUM(R226:R241)</f>
        <v>3</v>
      </c>
      <c r="S246" s="8">
        <f t="shared" si="115"/>
        <v>3</v>
      </c>
      <c r="T246" s="8">
        <f t="shared" si="115"/>
        <v>23</v>
      </c>
      <c r="U246" s="8">
        <f t="shared" si="115"/>
        <v>181</v>
      </c>
      <c r="V246" s="8">
        <f t="shared" si="115"/>
        <v>1327</v>
      </c>
      <c r="W246" s="8">
        <f t="shared" si="115"/>
        <v>1831</v>
      </c>
      <c r="X246" s="8">
        <f t="shared" si="115"/>
        <v>807</v>
      </c>
      <c r="Y246" s="8">
        <f t="shared" si="115"/>
        <v>158</v>
      </c>
      <c r="Z246" s="8">
        <f t="shared" si="115"/>
        <v>48</v>
      </c>
      <c r="AA246" s="8">
        <f t="shared" si="115"/>
        <v>10</v>
      </c>
      <c r="AB246" s="8">
        <f t="shared" si="115"/>
        <v>3</v>
      </c>
      <c r="AC246" s="8">
        <f t="shared" si="115"/>
        <v>0</v>
      </c>
      <c r="AD246" s="3">
        <f t="shared" si="115"/>
        <v>4394</v>
      </c>
    </row>
    <row r="247" spans="1:30" x14ac:dyDescent="0.25">
      <c r="A247" s="7" t="s">
        <v>1</v>
      </c>
      <c r="B247" s="6">
        <f t="shared" ref="B247:O247" si="116">SUM(B226:B243)</f>
        <v>4157</v>
      </c>
      <c r="C247" s="6">
        <f t="shared" si="116"/>
        <v>371</v>
      </c>
      <c r="D247" s="6">
        <f t="shared" si="116"/>
        <v>3</v>
      </c>
      <c r="E247" s="6">
        <f t="shared" si="116"/>
        <v>1</v>
      </c>
      <c r="F247" s="6">
        <f t="shared" si="116"/>
        <v>10</v>
      </c>
      <c r="G247" s="6">
        <f t="shared" si="116"/>
        <v>0</v>
      </c>
      <c r="H247" s="6">
        <f t="shared" si="116"/>
        <v>10</v>
      </c>
      <c r="I247" s="6">
        <f t="shared" si="116"/>
        <v>1</v>
      </c>
      <c r="J247" s="6">
        <f t="shared" si="116"/>
        <v>2</v>
      </c>
      <c r="K247" s="6">
        <f t="shared" si="116"/>
        <v>0</v>
      </c>
      <c r="L247" s="6">
        <f t="shared" si="116"/>
        <v>3</v>
      </c>
      <c r="M247" s="6">
        <f t="shared" si="116"/>
        <v>8</v>
      </c>
      <c r="N247" s="6">
        <f t="shared" si="116"/>
        <v>0</v>
      </c>
      <c r="O247" s="3">
        <f t="shared" si="116"/>
        <v>4566</v>
      </c>
      <c r="Q247" s="7" t="s">
        <v>1</v>
      </c>
      <c r="R247" s="6">
        <f t="shared" ref="R247:AD247" si="117">SUM(R226:R243)</f>
        <v>3</v>
      </c>
      <c r="S247" s="6">
        <f t="shared" si="117"/>
        <v>3</v>
      </c>
      <c r="T247" s="6">
        <f t="shared" si="117"/>
        <v>23</v>
      </c>
      <c r="U247" s="6">
        <f t="shared" si="117"/>
        <v>187</v>
      </c>
      <c r="V247" s="6">
        <f t="shared" si="117"/>
        <v>1365</v>
      </c>
      <c r="W247" s="6">
        <f t="shared" si="117"/>
        <v>1902</v>
      </c>
      <c r="X247" s="6">
        <f t="shared" si="117"/>
        <v>846</v>
      </c>
      <c r="Y247" s="6">
        <f t="shared" si="117"/>
        <v>168</v>
      </c>
      <c r="Z247" s="6">
        <f t="shared" si="117"/>
        <v>55</v>
      </c>
      <c r="AA247" s="6">
        <f t="shared" si="117"/>
        <v>11</v>
      </c>
      <c r="AB247" s="6">
        <f t="shared" si="117"/>
        <v>3</v>
      </c>
      <c r="AC247" s="6">
        <f t="shared" si="117"/>
        <v>0</v>
      </c>
      <c r="AD247" s="3">
        <f t="shared" si="117"/>
        <v>4566</v>
      </c>
    </row>
    <row r="248" spans="1:30" x14ac:dyDescent="0.25">
      <c r="A248" s="5" t="s">
        <v>0</v>
      </c>
      <c r="B248" s="4">
        <f t="shared" ref="B248:O248" si="118">SUM(B220:B243)</f>
        <v>4303</v>
      </c>
      <c r="C248" s="4">
        <f t="shared" si="118"/>
        <v>388</v>
      </c>
      <c r="D248" s="4">
        <f t="shared" si="118"/>
        <v>3</v>
      </c>
      <c r="E248" s="4">
        <f t="shared" si="118"/>
        <v>1</v>
      </c>
      <c r="F248" s="4">
        <f t="shared" si="118"/>
        <v>11</v>
      </c>
      <c r="G248" s="4">
        <f t="shared" si="118"/>
        <v>0</v>
      </c>
      <c r="H248" s="4">
        <f t="shared" si="118"/>
        <v>10</v>
      </c>
      <c r="I248" s="4">
        <f t="shared" si="118"/>
        <v>1</v>
      </c>
      <c r="J248" s="4">
        <f t="shared" si="118"/>
        <v>5</v>
      </c>
      <c r="K248" s="4">
        <f t="shared" si="118"/>
        <v>0</v>
      </c>
      <c r="L248" s="4">
        <f t="shared" si="118"/>
        <v>3</v>
      </c>
      <c r="M248" s="4">
        <f t="shared" si="118"/>
        <v>8</v>
      </c>
      <c r="N248" s="4">
        <f t="shared" si="118"/>
        <v>0</v>
      </c>
      <c r="O248" s="3">
        <f t="shared" si="118"/>
        <v>4733</v>
      </c>
      <c r="Q248" s="5" t="s">
        <v>0</v>
      </c>
      <c r="R248" s="4">
        <f t="shared" ref="R248:AD248" si="119">SUM(R220:R243)</f>
        <v>3</v>
      </c>
      <c r="S248" s="4">
        <f t="shared" si="119"/>
        <v>3</v>
      </c>
      <c r="T248" s="4">
        <f t="shared" si="119"/>
        <v>24</v>
      </c>
      <c r="U248" s="4">
        <f t="shared" si="119"/>
        <v>189</v>
      </c>
      <c r="V248" s="4">
        <f t="shared" si="119"/>
        <v>1396</v>
      </c>
      <c r="W248" s="4">
        <f t="shared" si="119"/>
        <v>1957</v>
      </c>
      <c r="X248" s="4">
        <f t="shared" si="119"/>
        <v>887</v>
      </c>
      <c r="Y248" s="4">
        <f t="shared" si="119"/>
        <v>194</v>
      </c>
      <c r="Z248" s="4">
        <f t="shared" si="119"/>
        <v>60</v>
      </c>
      <c r="AA248" s="4">
        <f t="shared" si="119"/>
        <v>14</v>
      </c>
      <c r="AB248" s="4">
        <f t="shared" si="119"/>
        <v>5</v>
      </c>
      <c r="AC248" s="4">
        <f t="shared" si="119"/>
        <v>1</v>
      </c>
      <c r="AD248" s="3">
        <f t="shared" si="119"/>
        <v>4733</v>
      </c>
    </row>
    <row r="251" spans="1:30" x14ac:dyDescent="0.25">
      <c r="A251" s="16"/>
      <c r="B251" s="17" t="s">
        <v>8</v>
      </c>
      <c r="C251" s="16" t="str">
        <f>C41</f>
        <v>Southbound</v>
      </c>
      <c r="R251" s="17" t="s">
        <v>8</v>
      </c>
      <c r="S251" s="16" t="str">
        <f>C41</f>
        <v>Southbound</v>
      </c>
    </row>
    <row r="252" spans="1:30" x14ac:dyDescent="0.25">
      <c r="A252" s="14" t="str">
        <f>TEXT(A253,"dddd")</f>
        <v>Saturday</v>
      </c>
      <c r="Q252" s="14" t="str">
        <f>TEXT(Q253,"dddd")</f>
        <v>Saturday</v>
      </c>
    </row>
    <row r="253" spans="1:30" x14ac:dyDescent="0.25">
      <c r="A253" s="15">
        <f>A183+1</f>
        <v>44380</v>
      </c>
      <c r="B253" s="166" t="s">
        <v>7</v>
      </c>
      <c r="C253" s="167"/>
      <c r="D253" s="167"/>
      <c r="E253" s="167"/>
      <c r="F253" s="167"/>
      <c r="G253" s="167"/>
      <c r="H253" s="167"/>
      <c r="I253" s="167"/>
      <c r="J253" s="167"/>
      <c r="K253" s="167"/>
      <c r="L253" s="167"/>
      <c r="M253" s="167"/>
      <c r="N253" s="167"/>
      <c r="O253" s="168"/>
      <c r="Q253" s="15">
        <f>Q183+1</f>
        <v>44380</v>
      </c>
      <c r="R253" s="166" t="s">
        <v>6</v>
      </c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8"/>
    </row>
    <row r="254" spans="1:30" x14ac:dyDescent="0.25">
      <c r="A254" s="14" t="s">
        <v>5</v>
      </c>
      <c r="B254" s="14">
        <v>1</v>
      </c>
      <c r="C254" s="14">
        <v>2</v>
      </c>
      <c r="D254" s="14">
        <v>3</v>
      </c>
      <c r="E254" s="14">
        <v>4</v>
      </c>
      <c r="F254" s="14">
        <v>5</v>
      </c>
      <c r="G254" s="14">
        <v>6</v>
      </c>
      <c r="H254" s="14">
        <v>7</v>
      </c>
      <c r="I254" s="14">
        <v>8</v>
      </c>
      <c r="J254" s="14">
        <v>9</v>
      </c>
      <c r="K254" s="14">
        <v>10</v>
      </c>
      <c r="L254" s="14">
        <v>11</v>
      </c>
      <c r="M254" s="14">
        <v>12</v>
      </c>
      <c r="N254" s="14">
        <v>13</v>
      </c>
      <c r="O254" s="12" t="s">
        <v>4</v>
      </c>
      <c r="Q254" s="14" t="s">
        <v>5</v>
      </c>
      <c r="R254" s="14" t="str">
        <f t="shared" ref="R254:AC254" si="120">R$9</f>
        <v>0-10</v>
      </c>
      <c r="S254" s="14" t="str">
        <f t="shared" si="120"/>
        <v>11-15</v>
      </c>
      <c r="T254" s="14" t="str">
        <f t="shared" si="120"/>
        <v>16-20</v>
      </c>
      <c r="U254" s="14" t="str">
        <f t="shared" si="120"/>
        <v>21-25</v>
      </c>
      <c r="V254" s="14" t="str">
        <f t="shared" si="120"/>
        <v>26-30</v>
      </c>
      <c r="W254" s="14" t="str">
        <f t="shared" si="120"/>
        <v>31-35</v>
      </c>
      <c r="X254" s="14" t="str">
        <f t="shared" si="120"/>
        <v>36-40</v>
      </c>
      <c r="Y254" s="14" t="str">
        <f t="shared" si="120"/>
        <v>41-45</v>
      </c>
      <c r="Z254" s="14" t="str">
        <f t="shared" si="120"/>
        <v>46-50</v>
      </c>
      <c r="AA254" s="14" t="str">
        <f t="shared" si="120"/>
        <v>51-60</v>
      </c>
      <c r="AB254" s="14" t="str">
        <f t="shared" si="120"/>
        <v>61-70</v>
      </c>
      <c r="AC254" s="14" t="str">
        <f t="shared" si="120"/>
        <v>71-100</v>
      </c>
      <c r="AD254" s="12" t="s">
        <v>4</v>
      </c>
    </row>
    <row r="255" spans="1:30" x14ac:dyDescent="0.25">
      <c r="A255" s="14">
        <v>1</v>
      </c>
      <c r="B255" s="13">
        <v>26</v>
      </c>
      <c r="C255" s="13">
        <v>0</v>
      </c>
      <c r="D255" s="1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2">
        <f t="shared" ref="O255:O278" si="121">SUM(B255:N255)</f>
        <v>26</v>
      </c>
      <c r="Q255" s="14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10</v>
      </c>
      <c r="W255" s="13">
        <v>7</v>
      </c>
      <c r="X255" s="13">
        <v>5</v>
      </c>
      <c r="Y255" s="13">
        <v>2</v>
      </c>
      <c r="Z255" s="13">
        <v>2</v>
      </c>
      <c r="AA255" s="13">
        <v>0</v>
      </c>
      <c r="AB255" s="13">
        <v>0</v>
      </c>
      <c r="AC255" s="13">
        <v>0</v>
      </c>
      <c r="AD255" s="12">
        <f t="shared" ref="AD255:AD278" si="122">SUM(R255:AC255)</f>
        <v>26</v>
      </c>
    </row>
    <row r="256" spans="1:30" x14ac:dyDescent="0.25">
      <c r="A256" s="14">
        <v>2</v>
      </c>
      <c r="B256" s="13">
        <v>11</v>
      </c>
      <c r="C256" s="13">
        <v>0</v>
      </c>
      <c r="D256" s="13">
        <v>0</v>
      </c>
      <c r="E256" s="13">
        <v>0</v>
      </c>
      <c r="F256" s="13">
        <v>1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2">
        <f t="shared" si="121"/>
        <v>12</v>
      </c>
      <c r="Q256" s="14">
        <v>2</v>
      </c>
      <c r="R256" s="13">
        <v>0</v>
      </c>
      <c r="S256" s="13">
        <v>0</v>
      </c>
      <c r="T256" s="13">
        <v>0</v>
      </c>
      <c r="U256" s="13">
        <v>1</v>
      </c>
      <c r="V256" s="13">
        <v>2</v>
      </c>
      <c r="W256" s="13">
        <v>3</v>
      </c>
      <c r="X256" s="13">
        <v>4</v>
      </c>
      <c r="Y256" s="13">
        <v>0</v>
      </c>
      <c r="Z256" s="13">
        <v>2</v>
      </c>
      <c r="AA256" s="13">
        <v>0</v>
      </c>
      <c r="AB256" s="13">
        <v>0</v>
      </c>
      <c r="AC256" s="13">
        <v>0</v>
      </c>
      <c r="AD256" s="12">
        <f t="shared" si="122"/>
        <v>12</v>
      </c>
    </row>
    <row r="257" spans="1:30" x14ac:dyDescent="0.25">
      <c r="A257" s="14">
        <v>3</v>
      </c>
      <c r="B257" s="13">
        <v>12</v>
      </c>
      <c r="C257" s="13">
        <v>2</v>
      </c>
      <c r="D257" s="13">
        <v>0</v>
      </c>
      <c r="E257" s="13">
        <v>0</v>
      </c>
      <c r="F257" s="13">
        <v>1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12">
        <f t="shared" si="121"/>
        <v>15</v>
      </c>
      <c r="Q257" s="14">
        <v>3</v>
      </c>
      <c r="R257" s="13">
        <v>0</v>
      </c>
      <c r="S257" s="13">
        <v>0</v>
      </c>
      <c r="T257" s="13">
        <v>0</v>
      </c>
      <c r="U257" s="13">
        <v>0</v>
      </c>
      <c r="V257" s="13">
        <v>1</v>
      </c>
      <c r="W257" s="13">
        <v>7</v>
      </c>
      <c r="X257" s="13">
        <v>4</v>
      </c>
      <c r="Y257" s="13">
        <v>2</v>
      </c>
      <c r="Z257" s="13">
        <v>1</v>
      </c>
      <c r="AA257" s="13">
        <v>0</v>
      </c>
      <c r="AB257" s="13">
        <v>0</v>
      </c>
      <c r="AC257" s="13">
        <v>0</v>
      </c>
      <c r="AD257" s="12">
        <f t="shared" si="122"/>
        <v>15</v>
      </c>
    </row>
    <row r="258" spans="1:30" x14ac:dyDescent="0.25">
      <c r="A258" s="14">
        <v>4</v>
      </c>
      <c r="B258" s="13">
        <v>11</v>
      </c>
      <c r="C258" s="13">
        <v>2</v>
      </c>
      <c r="D258" s="13">
        <v>0</v>
      </c>
      <c r="E258" s="13">
        <v>0</v>
      </c>
      <c r="F258" s="13">
        <v>1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12">
        <f t="shared" si="121"/>
        <v>14</v>
      </c>
      <c r="Q258" s="14">
        <v>4</v>
      </c>
      <c r="R258" s="13">
        <v>0</v>
      </c>
      <c r="S258" s="13">
        <v>0</v>
      </c>
      <c r="T258" s="13">
        <v>0</v>
      </c>
      <c r="U258" s="13">
        <v>0</v>
      </c>
      <c r="V258" s="13">
        <v>4</v>
      </c>
      <c r="W258" s="13">
        <v>4</v>
      </c>
      <c r="X258" s="13">
        <v>4</v>
      </c>
      <c r="Y258" s="13">
        <v>2</v>
      </c>
      <c r="Z258" s="13">
        <v>0</v>
      </c>
      <c r="AA258" s="13">
        <v>0</v>
      </c>
      <c r="AB258" s="13">
        <v>0</v>
      </c>
      <c r="AC258" s="13">
        <v>0</v>
      </c>
      <c r="AD258" s="12">
        <f t="shared" si="122"/>
        <v>14</v>
      </c>
    </row>
    <row r="259" spans="1:30" x14ac:dyDescent="0.25">
      <c r="A259" s="14">
        <v>5</v>
      </c>
      <c r="B259" s="13">
        <v>16</v>
      </c>
      <c r="C259" s="13">
        <v>2</v>
      </c>
      <c r="D259" s="13">
        <v>0</v>
      </c>
      <c r="E259" s="13">
        <v>0</v>
      </c>
      <c r="F259" s="13">
        <v>0</v>
      </c>
      <c r="G259" s="13">
        <v>0</v>
      </c>
      <c r="H259" s="13">
        <v>1</v>
      </c>
      <c r="I259" s="13">
        <v>0</v>
      </c>
      <c r="J259" s="13">
        <v>1</v>
      </c>
      <c r="K259" s="13">
        <v>0</v>
      </c>
      <c r="L259" s="13">
        <v>0</v>
      </c>
      <c r="M259" s="13">
        <v>0</v>
      </c>
      <c r="N259" s="13">
        <v>0</v>
      </c>
      <c r="O259" s="12">
        <f t="shared" si="121"/>
        <v>20</v>
      </c>
      <c r="Q259" s="14">
        <v>5</v>
      </c>
      <c r="R259" s="13">
        <v>0</v>
      </c>
      <c r="S259" s="13">
        <v>0</v>
      </c>
      <c r="T259" s="13">
        <v>0</v>
      </c>
      <c r="U259" s="13">
        <v>1</v>
      </c>
      <c r="V259" s="13">
        <v>8</v>
      </c>
      <c r="W259" s="13">
        <v>6</v>
      </c>
      <c r="X259" s="13">
        <v>4</v>
      </c>
      <c r="Y259" s="13">
        <v>1</v>
      </c>
      <c r="Z259" s="13">
        <v>0</v>
      </c>
      <c r="AA259" s="13">
        <v>0</v>
      </c>
      <c r="AB259" s="13">
        <v>0</v>
      </c>
      <c r="AC259" s="13">
        <v>0</v>
      </c>
      <c r="AD259" s="12">
        <f t="shared" si="122"/>
        <v>20</v>
      </c>
    </row>
    <row r="260" spans="1:30" x14ac:dyDescent="0.25">
      <c r="A260" s="14">
        <v>6</v>
      </c>
      <c r="B260" s="13">
        <v>40</v>
      </c>
      <c r="C260" s="13">
        <v>4</v>
      </c>
      <c r="D260" s="13">
        <v>0</v>
      </c>
      <c r="E260" s="13">
        <v>0</v>
      </c>
      <c r="F260" s="13">
        <v>0</v>
      </c>
      <c r="G260" s="13">
        <v>0</v>
      </c>
      <c r="H260" s="13">
        <v>1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2">
        <f t="shared" si="121"/>
        <v>45</v>
      </c>
      <c r="Q260" s="14">
        <v>6</v>
      </c>
      <c r="R260" s="13">
        <v>0</v>
      </c>
      <c r="S260" s="13">
        <v>0</v>
      </c>
      <c r="T260" s="13">
        <v>0</v>
      </c>
      <c r="U260" s="13">
        <v>0</v>
      </c>
      <c r="V260" s="13">
        <v>10</v>
      </c>
      <c r="W260" s="13">
        <v>18</v>
      </c>
      <c r="X260" s="13">
        <v>9</v>
      </c>
      <c r="Y260" s="13">
        <v>6</v>
      </c>
      <c r="Z260" s="13">
        <v>2</v>
      </c>
      <c r="AA260" s="13">
        <v>0</v>
      </c>
      <c r="AB260" s="13">
        <v>0</v>
      </c>
      <c r="AC260" s="13">
        <v>0</v>
      </c>
      <c r="AD260" s="12">
        <f t="shared" si="122"/>
        <v>45</v>
      </c>
    </row>
    <row r="261" spans="1:30" x14ac:dyDescent="0.25">
      <c r="A261" s="14">
        <v>7</v>
      </c>
      <c r="B261" s="13">
        <v>85</v>
      </c>
      <c r="C261" s="13">
        <v>15</v>
      </c>
      <c r="D261" s="13">
        <v>1</v>
      </c>
      <c r="E261" s="13">
        <v>1</v>
      </c>
      <c r="F261" s="13">
        <v>0</v>
      </c>
      <c r="G261" s="13">
        <v>0</v>
      </c>
      <c r="H261" s="13">
        <v>0</v>
      </c>
      <c r="I261" s="13">
        <v>0</v>
      </c>
      <c r="J261" s="13">
        <v>1</v>
      </c>
      <c r="K261" s="13">
        <v>0</v>
      </c>
      <c r="L261" s="13">
        <v>0</v>
      </c>
      <c r="M261" s="13">
        <v>0</v>
      </c>
      <c r="N261" s="13">
        <v>0</v>
      </c>
      <c r="O261" s="12">
        <f t="shared" si="121"/>
        <v>103</v>
      </c>
      <c r="Q261" s="14">
        <v>7</v>
      </c>
      <c r="R261" s="13">
        <v>0</v>
      </c>
      <c r="S261" s="13">
        <v>0</v>
      </c>
      <c r="T261" s="13">
        <v>0</v>
      </c>
      <c r="U261" s="13">
        <v>1</v>
      </c>
      <c r="V261" s="13">
        <v>28</v>
      </c>
      <c r="W261" s="13">
        <v>37</v>
      </c>
      <c r="X261" s="13">
        <v>28</v>
      </c>
      <c r="Y261" s="13">
        <v>4</v>
      </c>
      <c r="Z261" s="13">
        <v>5</v>
      </c>
      <c r="AA261" s="13">
        <v>0</v>
      </c>
      <c r="AB261" s="13">
        <v>0</v>
      </c>
      <c r="AC261" s="13">
        <v>0</v>
      </c>
      <c r="AD261" s="12">
        <f t="shared" si="122"/>
        <v>103</v>
      </c>
    </row>
    <row r="262" spans="1:30" x14ac:dyDescent="0.25">
      <c r="A262" s="14">
        <v>8</v>
      </c>
      <c r="B262" s="13">
        <v>140</v>
      </c>
      <c r="C262" s="13">
        <v>19</v>
      </c>
      <c r="D262" s="13">
        <v>0</v>
      </c>
      <c r="E262" s="13">
        <v>0</v>
      </c>
      <c r="F262" s="13">
        <v>1</v>
      </c>
      <c r="G262" s="13">
        <v>0</v>
      </c>
      <c r="H262" s="13">
        <v>1</v>
      </c>
      <c r="I262" s="13">
        <v>0</v>
      </c>
      <c r="J262" s="13">
        <v>1</v>
      </c>
      <c r="K262" s="13">
        <v>0</v>
      </c>
      <c r="L262" s="13">
        <v>0</v>
      </c>
      <c r="M262" s="13">
        <v>0</v>
      </c>
      <c r="N262" s="13">
        <v>0</v>
      </c>
      <c r="O262" s="12">
        <f t="shared" si="121"/>
        <v>162</v>
      </c>
      <c r="Q262" s="14">
        <v>8</v>
      </c>
      <c r="R262" s="13">
        <v>0</v>
      </c>
      <c r="S262" s="13">
        <v>0</v>
      </c>
      <c r="T262" s="13">
        <v>1</v>
      </c>
      <c r="U262" s="13">
        <v>2</v>
      </c>
      <c r="V262" s="13">
        <v>63</v>
      </c>
      <c r="W262" s="13">
        <v>51</v>
      </c>
      <c r="X262" s="13">
        <v>30</v>
      </c>
      <c r="Y262" s="13">
        <v>14</v>
      </c>
      <c r="Z262" s="13">
        <v>1</v>
      </c>
      <c r="AA262" s="13">
        <v>0</v>
      </c>
      <c r="AB262" s="13">
        <v>0</v>
      </c>
      <c r="AC262" s="13">
        <v>0</v>
      </c>
      <c r="AD262" s="12">
        <f t="shared" si="122"/>
        <v>162</v>
      </c>
    </row>
    <row r="263" spans="1:30" x14ac:dyDescent="0.25">
      <c r="A263" s="14">
        <v>9</v>
      </c>
      <c r="B263" s="13">
        <v>230</v>
      </c>
      <c r="C263" s="13">
        <v>18</v>
      </c>
      <c r="D263" s="13">
        <v>0</v>
      </c>
      <c r="E263" s="13">
        <v>0</v>
      </c>
      <c r="F263" s="13">
        <v>0</v>
      </c>
      <c r="G263" s="13">
        <v>0</v>
      </c>
      <c r="H263" s="13">
        <v>2</v>
      </c>
      <c r="I263" s="13">
        <v>0</v>
      </c>
      <c r="J263" s="13">
        <v>1</v>
      </c>
      <c r="K263" s="13">
        <v>0</v>
      </c>
      <c r="L263" s="13">
        <v>0</v>
      </c>
      <c r="M263" s="13">
        <v>0</v>
      </c>
      <c r="N263" s="13">
        <v>0</v>
      </c>
      <c r="O263" s="12">
        <f t="shared" si="121"/>
        <v>251</v>
      </c>
      <c r="Q263" s="14">
        <v>9</v>
      </c>
      <c r="R263" s="13">
        <v>0</v>
      </c>
      <c r="S263" s="13">
        <v>0</v>
      </c>
      <c r="T263" s="13">
        <v>1</v>
      </c>
      <c r="U263" s="13">
        <v>9</v>
      </c>
      <c r="V263" s="13">
        <v>70</v>
      </c>
      <c r="W263" s="13">
        <v>125</v>
      </c>
      <c r="X263" s="13">
        <v>35</v>
      </c>
      <c r="Y263" s="13">
        <v>8</v>
      </c>
      <c r="Z263" s="13">
        <v>2</v>
      </c>
      <c r="AA263" s="13">
        <v>1</v>
      </c>
      <c r="AB263" s="13">
        <v>0</v>
      </c>
      <c r="AC263" s="13">
        <v>0</v>
      </c>
      <c r="AD263" s="12">
        <f t="shared" si="122"/>
        <v>251</v>
      </c>
    </row>
    <row r="264" spans="1:30" x14ac:dyDescent="0.25">
      <c r="A264" s="14">
        <v>10</v>
      </c>
      <c r="B264" s="13">
        <v>353</v>
      </c>
      <c r="C264" s="13">
        <v>32</v>
      </c>
      <c r="D264" s="13">
        <v>1</v>
      </c>
      <c r="E264" s="13">
        <v>0</v>
      </c>
      <c r="F264" s="13">
        <v>1</v>
      </c>
      <c r="G264" s="13">
        <v>0</v>
      </c>
      <c r="H264" s="13">
        <v>1</v>
      </c>
      <c r="I264" s="13">
        <v>0</v>
      </c>
      <c r="J264" s="13">
        <v>0</v>
      </c>
      <c r="K264" s="13">
        <v>0</v>
      </c>
      <c r="L264" s="13">
        <v>0</v>
      </c>
      <c r="M264" s="13">
        <v>2</v>
      </c>
      <c r="N264" s="13">
        <v>0</v>
      </c>
      <c r="O264" s="12">
        <f t="shared" si="121"/>
        <v>390</v>
      </c>
      <c r="Q264" s="14">
        <v>10</v>
      </c>
      <c r="R264" s="13">
        <v>0</v>
      </c>
      <c r="S264" s="13">
        <v>0</v>
      </c>
      <c r="T264" s="13">
        <v>1</v>
      </c>
      <c r="U264" s="13">
        <v>21</v>
      </c>
      <c r="V264" s="13">
        <v>175</v>
      </c>
      <c r="W264" s="13">
        <v>150</v>
      </c>
      <c r="X264" s="13">
        <v>39</v>
      </c>
      <c r="Y264" s="13">
        <v>4</v>
      </c>
      <c r="Z264" s="13">
        <v>0</v>
      </c>
      <c r="AA264" s="13">
        <v>0</v>
      </c>
      <c r="AB264" s="13">
        <v>0</v>
      </c>
      <c r="AC264" s="13">
        <v>0</v>
      </c>
      <c r="AD264" s="12">
        <f t="shared" si="122"/>
        <v>390</v>
      </c>
    </row>
    <row r="265" spans="1:30" x14ac:dyDescent="0.25">
      <c r="A265" s="14">
        <v>11</v>
      </c>
      <c r="B265" s="13">
        <v>356</v>
      </c>
      <c r="C265" s="13">
        <v>33</v>
      </c>
      <c r="D265" s="13">
        <v>2</v>
      </c>
      <c r="E265" s="13">
        <v>0</v>
      </c>
      <c r="F265" s="13">
        <v>2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12">
        <f t="shared" si="121"/>
        <v>393</v>
      </c>
      <c r="Q265" s="14">
        <v>11</v>
      </c>
      <c r="R265" s="13">
        <v>0</v>
      </c>
      <c r="S265" s="13">
        <v>0</v>
      </c>
      <c r="T265" s="13">
        <v>1</v>
      </c>
      <c r="U265" s="13">
        <v>14</v>
      </c>
      <c r="V265" s="13">
        <v>204</v>
      </c>
      <c r="W265" s="13">
        <v>140</v>
      </c>
      <c r="X265" s="13">
        <v>32</v>
      </c>
      <c r="Y265" s="13">
        <v>2</v>
      </c>
      <c r="Z265" s="13">
        <v>0</v>
      </c>
      <c r="AA265" s="13">
        <v>0</v>
      </c>
      <c r="AB265" s="13">
        <v>0</v>
      </c>
      <c r="AC265" s="13">
        <v>0</v>
      </c>
      <c r="AD265" s="12">
        <f t="shared" si="122"/>
        <v>393</v>
      </c>
    </row>
    <row r="266" spans="1:30" x14ac:dyDescent="0.25">
      <c r="A266" s="14">
        <v>12</v>
      </c>
      <c r="B266" s="13">
        <v>410</v>
      </c>
      <c r="C266" s="13">
        <v>37</v>
      </c>
      <c r="D266" s="13">
        <v>0</v>
      </c>
      <c r="E266" s="13">
        <v>0</v>
      </c>
      <c r="F266" s="13">
        <v>2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12">
        <f t="shared" si="121"/>
        <v>450</v>
      </c>
      <c r="Q266" s="14">
        <v>12</v>
      </c>
      <c r="R266" s="13">
        <v>0</v>
      </c>
      <c r="S266" s="13">
        <v>0</v>
      </c>
      <c r="T266" s="13">
        <v>0</v>
      </c>
      <c r="U266" s="13">
        <v>34</v>
      </c>
      <c r="V266" s="13">
        <v>239</v>
      </c>
      <c r="W266" s="13">
        <v>139</v>
      </c>
      <c r="X266" s="13">
        <v>31</v>
      </c>
      <c r="Y266" s="13">
        <v>5</v>
      </c>
      <c r="Z266" s="13">
        <v>2</v>
      </c>
      <c r="AA266" s="13">
        <v>0</v>
      </c>
      <c r="AB266" s="13">
        <v>0</v>
      </c>
      <c r="AC266" s="13">
        <v>0</v>
      </c>
      <c r="AD266" s="12">
        <f t="shared" si="122"/>
        <v>450</v>
      </c>
    </row>
    <row r="267" spans="1:30" x14ac:dyDescent="0.25">
      <c r="A267" s="14">
        <v>13</v>
      </c>
      <c r="B267" s="13">
        <v>476</v>
      </c>
      <c r="C267" s="13">
        <v>50</v>
      </c>
      <c r="D267" s="13">
        <v>1</v>
      </c>
      <c r="E267" s="13">
        <v>0</v>
      </c>
      <c r="F267" s="13">
        <v>1</v>
      </c>
      <c r="G267" s="13">
        <v>0</v>
      </c>
      <c r="H267" s="13">
        <v>1</v>
      </c>
      <c r="I267" s="13">
        <v>0</v>
      </c>
      <c r="J267" s="13">
        <v>0</v>
      </c>
      <c r="K267" s="13">
        <v>0</v>
      </c>
      <c r="L267" s="13">
        <v>0</v>
      </c>
      <c r="M267" s="13">
        <v>1</v>
      </c>
      <c r="N267" s="13">
        <v>0</v>
      </c>
      <c r="O267" s="12">
        <f t="shared" si="121"/>
        <v>530</v>
      </c>
      <c r="Q267" s="14">
        <v>13</v>
      </c>
      <c r="R267" s="13">
        <v>1</v>
      </c>
      <c r="S267" s="13">
        <v>0</v>
      </c>
      <c r="T267" s="13">
        <v>0</v>
      </c>
      <c r="U267" s="13">
        <v>21</v>
      </c>
      <c r="V267" s="13">
        <v>280</v>
      </c>
      <c r="W267" s="13">
        <v>183</v>
      </c>
      <c r="X267" s="13">
        <v>37</v>
      </c>
      <c r="Y267" s="13">
        <v>5</v>
      </c>
      <c r="Z267" s="13">
        <v>1</v>
      </c>
      <c r="AA267" s="13">
        <v>1</v>
      </c>
      <c r="AB267" s="13">
        <v>0</v>
      </c>
      <c r="AC267" s="13">
        <v>1</v>
      </c>
      <c r="AD267" s="12">
        <f t="shared" si="122"/>
        <v>530</v>
      </c>
    </row>
    <row r="268" spans="1:30" x14ac:dyDescent="0.25">
      <c r="A268" s="14">
        <v>14</v>
      </c>
      <c r="B268" s="13">
        <v>410</v>
      </c>
      <c r="C268" s="13">
        <v>25</v>
      </c>
      <c r="D268" s="13">
        <v>0</v>
      </c>
      <c r="E268" s="13">
        <v>0</v>
      </c>
      <c r="F268" s="13">
        <v>1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2">
        <f t="shared" si="121"/>
        <v>436</v>
      </c>
      <c r="Q268" s="14">
        <v>14</v>
      </c>
      <c r="R268" s="13">
        <v>0</v>
      </c>
      <c r="S268" s="13">
        <v>0</v>
      </c>
      <c r="T268" s="13">
        <v>6</v>
      </c>
      <c r="U268" s="13">
        <v>40</v>
      </c>
      <c r="V268" s="13">
        <v>213</v>
      </c>
      <c r="W268" s="13">
        <v>137</v>
      </c>
      <c r="X268" s="13">
        <v>34</v>
      </c>
      <c r="Y268" s="13">
        <v>5</v>
      </c>
      <c r="Z268" s="13">
        <v>1</v>
      </c>
      <c r="AA268" s="13">
        <v>0</v>
      </c>
      <c r="AB268" s="13">
        <v>0</v>
      </c>
      <c r="AC268" s="13">
        <v>0</v>
      </c>
      <c r="AD268" s="12">
        <f t="shared" si="122"/>
        <v>436</v>
      </c>
    </row>
    <row r="269" spans="1:30" x14ac:dyDescent="0.25">
      <c r="A269" s="14">
        <v>15</v>
      </c>
      <c r="B269" s="13">
        <v>366</v>
      </c>
      <c r="C269" s="13">
        <v>25</v>
      </c>
      <c r="D269" s="13">
        <v>1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1</v>
      </c>
      <c r="K269" s="13">
        <v>0</v>
      </c>
      <c r="L269" s="13">
        <v>0</v>
      </c>
      <c r="M269" s="13">
        <v>1</v>
      </c>
      <c r="N269" s="13">
        <v>0</v>
      </c>
      <c r="O269" s="12">
        <f t="shared" si="121"/>
        <v>394</v>
      </c>
      <c r="Q269" s="14">
        <v>15</v>
      </c>
      <c r="R269" s="13">
        <v>0</v>
      </c>
      <c r="S269" s="13">
        <v>0</v>
      </c>
      <c r="T269" s="13">
        <v>0</v>
      </c>
      <c r="U269" s="13">
        <v>30</v>
      </c>
      <c r="V269" s="13">
        <v>192</v>
      </c>
      <c r="W269" s="13">
        <v>131</v>
      </c>
      <c r="X269" s="13">
        <v>31</v>
      </c>
      <c r="Y269" s="13">
        <v>10</v>
      </c>
      <c r="Z269" s="13">
        <v>0</v>
      </c>
      <c r="AA269" s="13">
        <v>0</v>
      </c>
      <c r="AB269" s="13">
        <v>0</v>
      </c>
      <c r="AC269" s="13">
        <v>0</v>
      </c>
      <c r="AD269" s="12">
        <f t="shared" si="122"/>
        <v>394</v>
      </c>
    </row>
    <row r="270" spans="1:30" x14ac:dyDescent="0.25">
      <c r="A270" s="14">
        <v>16</v>
      </c>
      <c r="B270" s="13">
        <v>291</v>
      </c>
      <c r="C270" s="13">
        <v>20</v>
      </c>
      <c r="D270" s="1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2">
        <f t="shared" si="121"/>
        <v>311</v>
      </c>
      <c r="Q270" s="14">
        <v>16</v>
      </c>
      <c r="R270" s="13">
        <v>0</v>
      </c>
      <c r="S270" s="13">
        <v>0</v>
      </c>
      <c r="T270" s="13">
        <v>3</v>
      </c>
      <c r="U270" s="13">
        <v>17</v>
      </c>
      <c r="V270" s="13">
        <v>142</v>
      </c>
      <c r="W270" s="13">
        <v>112</v>
      </c>
      <c r="X270" s="13">
        <v>33</v>
      </c>
      <c r="Y270" s="13">
        <v>3</v>
      </c>
      <c r="Z270" s="13">
        <v>1</v>
      </c>
      <c r="AA270" s="13">
        <v>0</v>
      </c>
      <c r="AB270" s="13">
        <v>0</v>
      </c>
      <c r="AC270" s="13">
        <v>0</v>
      </c>
      <c r="AD270" s="12">
        <f t="shared" si="122"/>
        <v>311</v>
      </c>
    </row>
    <row r="271" spans="1:30" x14ac:dyDescent="0.25">
      <c r="A271" s="14">
        <v>17</v>
      </c>
      <c r="B271" s="13">
        <v>271</v>
      </c>
      <c r="C271" s="13">
        <v>22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1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2">
        <f t="shared" si="121"/>
        <v>294</v>
      </c>
      <c r="Q271" s="14">
        <v>17</v>
      </c>
      <c r="R271" s="13">
        <v>0</v>
      </c>
      <c r="S271" s="13">
        <v>0</v>
      </c>
      <c r="T271" s="13">
        <v>0</v>
      </c>
      <c r="U271" s="13">
        <v>11</v>
      </c>
      <c r="V271" s="13">
        <v>120</v>
      </c>
      <c r="W271" s="13">
        <v>108</v>
      </c>
      <c r="X271" s="13">
        <v>47</v>
      </c>
      <c r="Y271" s="13">
        <v>8</v>
      </c>
      <c r="Z271" s="13">
        <v>0</v>
      </c>
      <c r="AA271" s="13">
        <v>0</v>
      </c>
      <c r="AB271" s="13">
        <v>0</v>
      </c>
      <c r="AC271" s="13">
        <v>0</v>
      </c>
      <c r="AD271" s="12">
        <f t="shared" si="122"/>
        <v>294</v>
      </c>
    </row>
    <row r="272" spans="1:30" x14ac:dyDescent="0.25">
      <c r="A272" s="14">
        <v>18</v>
      </c>
      <c r="B272" s="13">
        <v>233</v>
      </c>
      <c r="C272" s="13">
        <v>16</v>
      </c>
      <c r="D272" s="1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2">
        <f t="shared" si="121"/>
        <v>249</v>
      </c>
      <c r="Q272" s="14">
        <v>18</v>
      </c>
      <c r="R272" s="13">
        <v>0</v>
      </c>
      <c r="S272" s="13">
        <v>0</v>
      </c>
      <c r="T272" s="13">
        <v>0</v>
      </c>
      <c r="U272" s="13">
        <v>11</v>
      </c>
      <c r="V272" s="13">
        <v>90</v>
      </c>
      <c r="W272" s="13">
        <v>100</v>
      </c>
      <c r="X272" s="13">
        <v>37</v>
      </c>
      <c r="Y272" s="13">
        <v>10</v>
      </c>
      <c r="Z272" s="13">
        <v>1</v>
      </c>
      <c r="AA272" s="13">
        <v>0</v>
      </c>
      <c r="AB272" s="13">
        <v>0</v>
      </c>
      <c r="AC272" s="13">
        <v>0</v>
      </c>
      <c r="AD272" s="12">
        <f t="shared" si="122"/>
        <v>249</v>
      </c>
    </row>
    <row r="273" spans="1:30" x14ac:dyDescent="0.25">
      <c r="A273" s="14">
        <v>19</v>
      </c>
      <c r="B273" s="13">
        <v>177</v>
      </c>
      <c r="C273" s="13">
        <v>15</v>
      </c>
      <c r="D273" s="1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1</v>
      </c>
      <c r="K273" s="13">
        <v>0</v>
      </c>
      <c r="L273" s="13">
        <v>0</v>
      </c>
      <c r="M273" s="13">
        <v>1</v>
      </c>
      <c r="N273" s="13">
        <v>0</v>
      </c>
      <c r="O273" s="12">
        <f t="shared" si="121"/>
        <v>194</v>
      </c>
      <c r="Q273" s="14">
        <v>19</v>
      </c>
      <c r="R273" s="13">
        <v>0</v>
      </c>
      <c r="S273" s="13">
        <v>0</v>
      </c>
      <c r="T273" s="13">
        <v>0</v>
      </c>
      <c r="U273" s="13">
        <v>15</v>
      </c>
      <c r="V273" s="13">
        <v>72</v>
      </c>
      <c r="W273" s="13">
        <v>68</v>
      </c>
      <c r="X273" s="13">
        <v>34</v>
      </c>
      <c r="Y273" s="13">
        <v>4</v>
      </c>
      <c r="Z273" s="13">
        <v>1</v>
      </c>
      <c r="AA273" s="13">
        <v>0</v>
      </c>
      <c r="AB273" s="13">
        <v>0</v>
      </c>
      <c r="AC273" s="13">
        <v>0</v>
      </c>
      <c r="AD273" s="12">
        <f t="shared" si="122"/>
        <v>194</v>
      </c>
    </row>
    <row r="274" spans="1:30" x14ac:dyDescent="0.25">
      <c r="A274" s="14">
        <v>20</v>
      </c>
      <c r="B274" s="13">
        <v>133</v>
      </c>
      <c r="C274" s="13">
        <v>12</v>
      </c>
      <c r="D274" s="1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12">
        <f t="shared" si="121"/>
        <v>146</v>
      </c>
      <c r="Q274" s="14">
        <v>20</v>
      </c>
      <c r="R274" s="13">
        <v>0</v>
      </c>
      <c r="S274" s="13">
        <v>0</v>
      </c>
      <c r="T274" s="13">
        <v>1</v>
      </c>
      <c r="U274" s="13">
        <v>11</v>
      </c>
      <c r="V274" s="13">
        <v>58</v>
      </c>
      <c r="W274" s="13">
        <v>55</v>
      </c>
      <c r="X274" s="13">
        <v>16</v>
      </c>
      <c r="Y274" s="13">
        <v>3</v>
      </c>
      <c r="Z274" s="13">
        <v>1</v>
      </c>
      <c r="AA274" s="13">
        <v>1</v>
      </c>
      <c r="AB274" s="13">
        <v>0</v>
      </c>
      <c r="AC274" s="13">
        <v>0</v>
      </c>
      <c r="AD274" s="12">
        <f t="shared" si="122"/>
        <v>146</v>
      </c>
    </row>
    <row r="275" spans="1:30" x14ac:dyDescent="0.25">
      <c r="A275" s="14">
        <v>21</v>
      </c>
      <c r="B275" s="13">
        <v>87</v>
      </c>
      <c r="C275" s="13">
        <v>10</v>
      </c>
      <c r="D275" s="1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1</v>
      </c>
      <c r="N275" s="13">
        <v>0</v>
      </c>
      <c r="O275" s="12">
        <f t="shared" si="121"/>
        <v>98</v>
      </c>
      <c r="Q275" s="14">
        <v>21</v>
      </c>
      <c r="R275" s="13">
        <v>0</v>
      </c>
      <c r="S275" s="13">
        <v>0</v>
      </c>
      <c r="T275" s="13">
        <v>0</v>
      </c>
      <c r="U275" s="13">
        <v>4</v>
      </c>
      <c r="V275" s="13">
        <v>33</v>
      </c>
      <c r="W275" s="13">
        <v>33</v>
      </c>
      <c r="X275" s="13">
        <v>16</v>
      </c>
      <c r="Y275" s="13">
        <v>10</v>
      </c>
      <c r="Z275" s="13">
        <v>1</v>
      </c>
      <c r="AA275" s="13">
        <v>1</v>
      </c>
      <c r="AB275" s="13">
        <v>0</v>
      </c>
      <c r="AC275" s="13">
        <v>0</v>
      </c>
      <c r="AD275" s="12">
        <f t="shared" si="122"/>
        <v>98</v>
      </c>
    </row>
    <row r="276" spans="1:30" x14ac:dyDescent="0.25">
      <c r="A276" s="14">
        <v>22</v>
      </c>
      <c r="B276" s="13">
        <v>58</v>
      </c>
      <c r="C276" s="13">
        <v>7</v>
      </c>
      <c r="D276" s="13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12">
        <f t="shared" si="121"/>
        <v>66</v>
      </c>
      <c r="Q276" s="14">
        <v>22</v>
      </c>
      <c r="R276" s="13">
        <v>0</v>
      </c>
      <c r="S276" s="13">
        <v>0</v>
      </c>
      <c r="T276" s="13">
        <v>0</v>
      </c>
      <c r="U276" s="13">
        <v>2</v>
      </c>
      <c r="V276" s="13">
        <v>26</v>
      </c>
      <c r="W276" s="13">
        <v>21</v>
      </c>
      <c r="X276" s="13">
        <v>16</v>
      </c>
      <c r="Y276" s="13">
        <v>1</v>
      </c>
      <c r="Z276" s="13">
        <v>0</v>
      </c>
      <c r="AA276" s="13">
        <v>0</v>
      </c>
      <c r="AB276" s="13">
        <v>0</v>
      </c>
      <c r="AC276" s="13">
        <v>0</v>
      </c>
      <c r="AD276" s="12">
        <f t="shared" si="122"/>
        <v>66</v>
      </c>
    </row>
    <row r="277" spans="1:30" x14ac:dyDescent="0.25">
      <c r="A277" s="14">
        <v>23</v>
      </c>
      <c r="B277" s="13">
        <v>95</v>
      </c>
      <c r="C277" s="13">
        <v>2</v>
      </c>
      <c r="D277" s="13">
        <v>0</v>
      </c>
      <c r="E277" s="13">
        <v>0</v>
      </c>
      <c r="F277" s="13">
        <v>1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2">
        <f t="shared" si="121"/>
        <v>98</v>
      </c>
      <c r="Q277" s="14">
        <v>23</v>
      </c>
      <c r="R277" s="13">
        <v>0</v>
      </c>
      <c r="S277" s="13">
        <v>0</v>
      </c>
      <c r="T277" s="13">
        <v>0</v>
      </c>
      <c r="U277" s="13">
        <v>8</v>
      </c>
      <c r="V277" s="13">
        <v>40</v>
      </c>
      <c r="W277" s="13">
        <v>31</v>
      </c>
      <c r="X277" s="13">
        <v>15</v>
      </c>
      <c r="Y277" s="13">
        <v>2</v>
      </c>
      <c r="Z277" s="13">
        <v>2</v>
      </c>
      <c r="AA277" s="13">
        <v>0</v>
      </c>
      <c r="AB277" s="13">
        <v>0</v>
      </c>
      <c r="AC277" s="13">
        <v>0</v>
      </c>
      <c r="AD277" s="12">
        <f t="shared" si="122"/>
        <v>98</v>
      </c>
    </row>
    <row r="278" spans="1:30" x14ac:dyDescent="0.25">
      <c r="A278" s="14">
        <v>24</v>
      </c>
      <c r="B278" s="13">
        <v>65</v>
      </c>
      <c r="C278" s="13">
        <v>3</v>
      </c>
      <c r="D278" s="13">
        <v>0</v>
      </c>
      <c r="E278" s="13">
        <v>0</v>
      </c>
      <c r="F278" s="13">
        <v>1</v>
      </c>
      <c r="G278" s="13">
        <v>0</v>
      </c>
      <c r="H278" s="13">
        <v>0</v>
      </c>
      <c r="I278" s="13">
        <v>0</v>
      </c>
      <c r="J278" s="13">
        <v>1</v>
      </c>
      <c r="K278" s="13">
        <v>0</v>
      </c>
      <c r="L278" s="13">
        <v>0</v>
      </c>
      <c r="M278" s="13">
        <v>0</v>
      </c>
      <c r="N278" s="13">
        <v>0</v>
      </c>
      <c r="O278" s="12">
        <f t="shared" si="121"/>
        <v>70</v>
      </c>
      <c r="Q278" s="14">
        <v>24</v>
      </c>
      <c r="R278" s="13">
        <v>0</v>
      </c>
      <c r="S278" s="13">
        <v>0</v>
      </c>
      <c r="T278" s="13">
        <v>0</v>
      </c>
      <c r="U278" s="13">
        <v>5</v>
      </c>
      <c r="V278" s="13">
        <v>30</v>
      </c>
      <c r="W278" s="13">
        <v>21</v>
      </c>
      <c r="X278" s="13">
        <v>8</v>
      </c>
      <c r="Y278" s="13">
        <v>6</v>
      </c>
      <c r="Z278" s="13">
        <v>0</v>
      </c>
      <c r="AA278" s="13">
        <v>0</v>
      </c>
      <c r="AB278" s="13">
        <v>0</v>
      </c>
      <c r="AC278" s="13">
        <v>0</v>
      </c>
      <c r="AD278" s="12">
        <f t="shared" si="122"/>
        <v>70</v>
      </c>
    </row>
    <row r="280" spans="1:30" x14ac:dyDescent="0.25">
      <c r="A280" s="11" t="s">
        <v>3</v>
      </c>
      <c r="B280" s="10">
        <f t="shared" ref="B280:O280" si="123">SUM(B262:B273)</f>
        <v>3713</v>
      </c>
      <c r="C280" s="10">
        <f t="shared" si="123"/>
        <v>312</v>
      </c>
      <c r="D280" s="10">
        <f t="shared" si="123"/>
        <v>5</v>
      </c>
      <c r="E280" s="10">
        <f t="shared" si="123"/>
        <v>0</v>
      </c>
      <c r="F280" s="10">
        <f t="shared" si="123"/>
        <v>8</v>
      </c>
      <c r="G280" s="10">
        <f t="shared" si="123"/>
        <v>0</v>
      </c>
      <c r="H280" s="10">
        <f t="shared" si="123"/>
        <v>5</v>
      </c>
      <c r="I280" s="10">
        <f t="shared" si="123"/>
        <v>1</v>
      </c>
      <c r="J280" s="10">
        <f t="shared" si="123"/>
        <v>4</v>
      </c>
      <c r="K280" s="10">
        <f t="shared" si="123"/>
        <v>0</v>
      </c>
      <c r="L280" s="10">
        <f t="shared" si="123"/>
        <v>0</v>
      </c>
      <c r="M280" s="10">
        <f t="shared" si="123"/>
        <v>6</v>
      </c>
      <c r="N280" s="10">
        <f t="shared" si="123"/>
        <v>0</v>
      </c>
      <c r="O280" s="3">
        <f t="shared" si="123"/>
        <v>4054</v>
      </c>
      <c r="Q280" s="11" t="s">
        <v>3</v>
      </c>
      <c r="R280" s="10">
        <f t="shared" ref="R280:AD280" si="124">SUM(R262:R273)</f>
        <v>1</v>
      </c>
      <c r="S280" s="10">
        <f t="shared" si="124"/>
        <v>0</v>
      </c>
      <c r="T280" s="10">
        <f t="shared" si="124"/>
        <v>13</v>
      </c>
      <c r="U280" s="10">
        <f t="shared" si="124"/>
        <v>225</v>
      </c>
      <c r="V280" s="10">
        <f t="shared" si="124"/>
        <v>1860</v>
      </c>
      <c r="W280" s="10">
        <f t="shared" si="124"/>
        <v>1444</v>
      </c>
      <c r="X280" s="10">
        <f t="shared" si="124"/>
        <v>420</v>
      </c>
      <c r="Y280" s="10">
        <f t="shared" si="124"/>
        <v>78</v>
      </c>
      <c r="Z280" s="10">
        <f t="shared" si="124"/>
        <v>10</v>
      </c>
      <c r="AA280" s="10">
        <f t="shared" si="124"/>
        <v>2</v>
      </c>
      <c r="AB280" s="10">
        <f t="shared" si="124"/>
        <v>0</v>
      </c>
      <c r="AC280" s="10">
        <f t="shared" si="124"/>
        <v>1</v>
      </c>
      <c r="AD280" s="3">
        <f t="shared" si="124"/>
        <v>4054</v>
      </c>
    </row>
    <row r="281" spans="1:30" x14ac:dyDescent="0.25">
      <c r="A281" s="9" t="s">
        <v>2</v>
      </c>
      <c r="B281" s="8">
        <f t="shared" ref="B281:O281" si="125">SUM(B261:B276)</f>
        <v>4076</v>
      </c>
      <c r="C281" s="8">
        <f t="shared" si="125"/>
        <v>356</v>
      </c>
      <c r="D281" s="8">
        <f t="shared" si="125"/>
        <v>6</v>
      </c>
      <c r="E281" s="8">
        <f t="shared" si="125"/>
        <v>1</v>
      </c>
      <c r="F281" s="8">
        <f t="shared" si="125"/>
        <v>8</v>
      </c>
      <c r="G281" s="8">
        <f t="shared" si="125"/>
        <v>0</v>
      </c>
      <c r="H281" s="8">
        <f t="shared" si="125"/>
        <v>6</v>
      </c>
      <c r="I281" s="8">
        <f t="shared" si="125"/>
        <v>1</v>
      </c>
      <c r="J281" s="8">
        <f t="shared" si="125"/>
        <v>5</v>
      </c>
      <c r="K281" s="8">
        <f t="shared" si="125"/>
        <v>0</v>
      </c>
      <c r="L281" s="8">
        <f t="shared" si="125"/>
        <v>0</v>
      </c>
      <c r="M281" s="8">
        <f t="shared" si="125"/>
        <v>8</v>
      </c>
      <c r="N281" s="8">
        <f t="shared" si="125"/>
        <v>0</v>
      </c>
      <c r="O281" s="3">
        <f t="shared" si="125"/>
        <v>4467</v>
      </c>
      <c r="Q281" s="9" t="s">
        <v>2</v>
      </c>
      <c r="R281" s="8">
        <f t="shared" ref="R281:AD281" si="126">SUM(R261:R276)</f>
        <v>1</v>
      </c>
      <c r="S281" s="8">
        <f t="shared" si="126"/>
        <v>0</v>
      </c>
      <c r="T281" s="8">
        <f t="shared" si="126"/>
        <v>14</v>
      </c>
      <c r="U281" s="8">
        <f t="shared" si="126"/>
        <v>243</v>
      </c>
      <c r="V281" s="8">
        <f t="shared" si="126"/>
        <v>2005</v>
      </c>
      <c r="W281" s="8">
        <f t="shared" si="126"/>
        <v>1590</v>
      </c>
      <c r="X281" s="8">
        <f t="shared" si="126"/>
        <v>496</v>
      </c>
      <c r="Y281" s="8">
        <f t="shared" si="126"/>
        <v>96</v>
      </c>
      <c r="Z281" s="8">
        <f t="shared" si="126"/>
        <v>17</v>
      </c>
      <c r="AA281" s="8">
        <f t="shared" si="126"/>
        <v>4</v>
      </c>
      <c r="AB281" s="8">
        <f t="shared" si="126"/>
        <v>0</v>
      </c>
      <c r="AC281" s="8">
        <f t="shared" si="126"/>
        <v>1</v>
      </c>
      <c r="AD281" s="3">
        <f t="shared" si="126"/>
        <v>4467</v>
      </c>
    </row>
    <row r="282" spans="1:30" x14ac:dyDescent="0.25">
      <c r="A282" s="7" t="s">
        <v>1</v>
      </c>
      <c r="B282" s="6">
        <f t="shared" ref="B282:O282" si="127">SUM(B261:B278)</f>
        <v>4236</v>
      </c>
      <c r="C282" s="6">
        <f t="shared" si="127"/>
        <v>361</v>
      </c>
      <c r="D282" s="6">
        <f t="shared" si="127"/>
        <v>6</v>
      </c>
      <c r="E282" s="6">
        <f t="shared" si="127"/>
        <v>1</v>
      </c>
      <c r="F282" s="6">
        <f t="shared" si="127"/>
        <v>10</v>
      </c>
      <c r="G282" s="6">
        <f t="shared" si="127"/>
        <v>0</v>
      </c>
      <c r="H282" s="6">
        <f t="shared" si="127"/>
        <v>6</v>
      </c>
      <c r="I282" s="6">
        <f t="shared" si="127"/>
        <v>1</v>
      </c>
      <c r="J282" s="6">
        <f t="shared" si="127"/>
        <v>6</v>
      </c>
      <c r="K282" s="6">
        <f t="shared" si="127"/>
        <v>0</v>
      </c>
      <c r="L282" s="6">
        <f t="shared" si="127"/>
        <v>0</v>
      </c>
      <c r="M282" s="6">
        <f t="shared" si="127"/>
        <v>8</v>
      </c>
      <c r="N282" s="6">
        <f t="shared" si="127"/>
        <v>0</v>
      </c>
      <c r="O282" s="3">
        <f t="shared" si="127"/>
        <v>4635</v>
      </c>
      <c r="Q282" s="7" t="s">
        <v>1</v>
      </c>
      <c r="R282" s="6">
        <f t="shared" ref="R282:AD282" si="128">SUM(R261:R278)</f>
        <v>1</v>
      </c>
      <c r="S282" s="6">
        <f t="shared" si="128"/>
        <v>0</v>
      </c>
      <c r="T282" s="6">
        <f t="shared" si="128"/>
        <v>14</v>
      </c>
      <c r="U282" s="6">
        <f t="shared" si="128"/>
        <v>256</v>
      </c>
      <c r="V282" s="6">
        <f t="shared" si="128"/>
        <v>2075</v>
      </c>
      <c r="W282" s="6">
        <f t="shared" si="128"/>
        <v>1642</v>
      </c>
      <c r="X282" s="6">
        <f t="shared" si="128"/>
        <v>519</v>
      </c>
      <c r="Y282" s="6">
        <f t="shared" si="128"/>
        <v>104</v>
      </c>
      <c r="Z282" s="6">
        <f t="shared" si="128"/>
        <v>19</v>
      </c>
      <c r="AA282" s="6">
        <f t="shared" si="128"/>
        <v>4</v>
      </c>
      <c r="AB282" s="6">
        <f t="shared" si="128"/>
        <v>0</v>
      </c>
      <c r="AC282" s="6">
        <f t="shared" si="128"/>
        <v>1</v>
      </c>
      <c r="AD282" s="3">
        <f t="shared" si="128"/>
        <v>4635</v>
      </c>
    </row>
    <row r="283" spans="1:30" x14ac:dyDescent="0.25">
      <c r="A283" s="5" t="s">
        <v>0</v>
      </c>
      <c r="B283" s="4">
        <f t="shared" ref="B283:O283" si="129">SUM(B255:B278)</f>
        <v>4352</v>
      </c>
      <c r="C283" s="4">
        <f t="shared" si="129"/>
        <v>371</v>
      </c>
      <c r="D283" s="4">
        <f t="shared" si="129"/>
        <v>6</v>
      </c>
      <c r="E283" s="4">
        <f t="shared" si="129"/>
        <v>1</v>
      </c>
      <c r="F283" s="4">
        <f t="shared" si="129"/>
        <v>13</v>
      </c>
      <c r="G283" s="4">
        <f t="shared" si="129"/>
        <v>0</v>
      </c>
      <c r="H283" s="4">
        <f t="shared" si="129"/>
        <v>8</v>
      </c>
      <c r="I283" s="4">
        <f t="shared" si="129"/>
        <v>1</v>
      </c>
      <c r="J283" s="4">
        <f t="shared" si="129"/>
        <v>7</v>
      </c>
      <c r="K283" s="4">
        <f t="shared" si="129"/>
        <v>0</v>
      </c>
      <c r="L283" s="4">
        <f t="shared" si="129"/>
        <v>0</v>
      </c>
      <c r="M283" s="4">
        <f t="shared" si="129"/>
        <v>8</v>
      </c>
      <c r="N283" s="4">
        <f t="shared" si="129"/>
        <v>0</v>
      </c>
      <c r="O283" s="3">
        <f t="shared" si="129"/>
        <v>4767</v>
      </c>
      <c r="Q283" s="5" t="s">
        <v>0</v>
      </c>
      <c r="R283" s="4">
        <f t="shared" ref="R283:AD283" si="130">SUM(R255:R278)</f>
        <v>1</v>
      </c>
      <c r="S283" s="4">
        <f t="shared" si="130"/>
        <v>0</v>
      </c>
      <c r="T283" s="4">
        <f t="shared" si="130"/>
        <v>14</v>
      </c>
      <c r="U283" s="4">
        <f t="shared" si="130"/>
        <v>258</v>
      </c>
      <c r="V283" s="4">
        <f t="shared" si="130"/>
        <v>2110</v>
      </c>
      <c r="W283" s="4">
        <f t="shared" si="130"/>
        <v>1687</v>
      </c>
      <c r="X283" s="4">
        <f t="shared" si="130"/>
        <v>549</v>
      </c>
      <c r="Y283" s="4">
        <f t="shared" si="130"/>
        <v>117</v>
      </c>
      <c r="Z283" s="4">
        <f t="shared" si="130"/>
        <v>26</v>
      </c>
      <c r="AA283" s="4">
        <f t="shared" si="130"/>
        <v>4</v>
      </c>
      <c r="AB283" s="4">
        <f t="shared" si="130"/>
        <v>0</v>
      </c>
      <c r="AC283" s="4">
        <f t="shared" si="130"/>
        <v>1</v>
      </c>
      <c r="AD283" s="3">
        <f t="shared" si="130"/>
        <v>4767</v>
      </c>
    </row>
    <row r="286" spans="1:30" x14ac:dyDescent="0.25">
      <c r="A286" s="16"/>
      <c r="B286" s="17" t="s">
        <v>9</v>
      </c>
      <c r="C286" s="16" t="str">
        <f>C6</f>
        <v>Northbound</v>
      </c>
      <c r="R286" s="17" t="s">
        <v>9</v>
      </c>
      <c r="S286" s="16" t="str">
        <f>C6</f>
        <v>Northbound</v>
      </c>
    </row>
    <row r="287" spans="1:30" x14ac:dyDescent="0.25">
      <c r="A287" s="14" t="str">
        <f>TEXT(A288,"dddd")</f>
        <v>Sunday</v>
      </c>
      <c r="Q287" s="14" t="str">
        <f>TEXT(Q288,"dddd")</f>
        <v>Sunday</v>
      </c>
    </row>
    <row r="288" spans="1:30" x14ac:dyDescent="0.25">
      <c r="A288" s="15">
        <f>A218+1</f>
        <v>44381</v>
      </c>
      <c r="B288" s="166" t="s">
        <v>7</v>
      </c>
      <c r="C288" s="167"/>
      <c r="D288" s="167"/>
      <c r="E288" s="167"/>
      <c r="F288" s="167"/>
      <c r="G288" s="167"/>
      <c r="H288" s="167"/>
      <c r="I288" s="167"/>
      <c r="J288" s="167"/>
      <c r="K288" s="167"/>
      <c r="L288" s="167"/>
      <c r="M288" s="167"/>
      <c r="N288" s="167"/>
      <c r="O288" s="168"/>
      <c r="Q288" s="15">
        <f>Q218+1</f>
        <v>44381</v>
      </c>
      <c r="R288" s="166" t="s">
        <v>6</v>
      </c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8"/>
    </row>
    <row r="289" spans="1:30" x14ac:dyDescent="0.25">
      <c r="A289" s="14" t="s">
        <v>5</v>
      </c>
      <c r="B289" s="14">
        <v>1</v>
      </c>
      <c r="C289" s="14">
        <v>2</v>
      </c>
      <c r="D289" s="14">
        <v>3</v>
      </c>
      <c r="E289" s="14">
        <v>4</v>
      </c>
      <c r="F289" s="14">
        <v>5</v>
      </c>
      <c r="G289" s="14">
        <v>6</v>
      </c>
      <c r="H289" s="14">
        <v>7</v>
      </c>
      <c r="I289" s="14">
        <v>8</v>
      </c>
      <c r="J289" s="14">
        <v>9</v>
      </c>
      <c r="K289" s="14">
        <v>10</v>
      </c>
      <c r="L289" s="14">
        <v>11</v>
      </c>
      <c r="M289" s="14">
        <v>12</v>
      </c>
      <c r="N289" s="14">
        <v>13</v>
      </c>
      <c r="O289" s="12" t="s">
        <v>4</v>
      </c>
      <c r="Q289" s="14" t="s">
        <v>5</v>
      </c>
      <c r="R289" s="14" t="str">
        <f t="shared" ref="R289:AC289" si="131">R$9</f>
        <v>0-10</v>
      </c>
      <c r="S289" s="14" t="str">
        <f t="shared" si="131"/>
        <v>11-15</v>
      </c>
      <c r="T289" s="14" t="str">
        <f t="shared" si="131"/>
        <v>16-20</v>
      </c>
      <c r="U289" s="14" t="str">
        <f t="shared" si="131"/>
        <v>21-25</v>
      </c>
      <c r="V289" s="14" t="str">
        <f t="shared" si="131"/>
        <v>26-30</v>
      </c>
      <c r="W289" s="14" t="str">
        <f t="shared" si="131"/>
        <v>31-35</v>
      </c>
      <c r="X289" s="14" t="str">
        <f t="shared" si="131"/>
        <v>36-40</v>
      </c>
      <c r="Y289" s="14" t="str">
        <f t="shared" si="131"/>
        <v>41-45</v>
      </c>
      <c r="Z289" s="14" t="str">
        <f t="shared" si="131"/>
        <v>46-50</v>
      </c>
      <c r="AA289" s="14" t="str">
        <f t="shared" si="131"/>
        <v>51-60</v>
      </c>
      <c r="AB289" s="14" t="str">
        <f t="shared" si="131"/>
        <v>61-70</v>
      </c>
      <c r="AC289" s="14" t="str">
        <f t="shared" si="131"/>
        <v>71-100</v>
      </c>
      <c r="AD289" s="12" t="s">
        <v>4</v>
      </c>
    </row>
    <row r="290" spans="1:30" x14ac:dyDescent="0.25">
      <c r="A290" s="14">
        <v>1</v>
      </c>
      <c r="B290" s="13">
        <v>45</v>
      </c>
      <c r="C290" s="13">
        <v>2</v>
      </c>
      <c r="D290" s="13">
        <v>0</v>
      </c>
      <c r="E290" s="13">
        <v>0</v>
      </c>
      <c r="F290" s="13">
        <v>1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12">
        <f t="shared" ref="O290:O313" si="132">SUM(B290:N290)</f>
        <v>48</v>
      </c>
      <c r="Q290" s="14">
        <v>1</v>
      </c>
      <c r="R290" s="13">
        <v>0</v>
      </c>
      <c r="S290" s="13">
        <v>0</v>
      </c>
      <c r="T290" s="13">
        <v>0</v>
      </c>
      <c r="U290" s="13">
        <v>5</v>
      </c>
      <c r="V290" s="13">
        <v>9</v>
      </c>
      <c r="W290" s="13">
        <v>12</v>
      </c>
      <c r="X290" s="13">
        <v>11</v>
      </c>
      <c r="Y290" s="13">
        <v>9</v>
      </c>
      <c r="Z290" s="13">
        <v>2</v>
      </c>
      <c r="AA290" s="13">
        <v>0</v>
      </c>
      <c r="AB290" s="13">
        <v>0</v>
      </c>
      <c r="AC290" s="13">
        <v>0</v>
      </c>
      <c r="AD290" s="12">
        <f t="shared" ref="AD290:AD313" si="133">SUM(R290:AC290)</f>
        <v>48</v>
      </c>
    </row>
    <row r="291" spans="1:30" x14ac:dyDescent="0.25">
      <c r="A291" s="14">
        <v>2</v>
      </c>
      <c r="B291" s="13">
        <v>21</v>
      </c>
      <c r="C291" s="13">
        <v>2</v>
      </c>
      <c r="D291" s="1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2">
        <f t="shared" si="132"/>
        <v>23</v>
      </c>
      <c r="Q291" s="14">
        <v>2</v>
      </c>
      <c r="R291" s="13">
        <v>0</v>
      </c>
      <c r="S291" s="13">
        <v>0</v>
      </c>
      <c r="T291" s="13">
        <v>0</v>
      </c>
      <c r="U291" s="13">
        <v>2</v>
      </c>
      <c r="V291" s="13">
        <v>5</v>
      </c>
      <c r="W291" s="13">
        <v>10</v>
      </c>
      <c r="X291" s="13">
        <v>5</v>
      </c>
      <c r="Y291" s="13">
        <v>1</v>
      </c>
      <c r="Z291" s="13">
        <v>0</v>
      </c>
      <c r="AA291" s="13">
        <v>0</v>
      </c>
      <c r="AB291" s="13">
        <v>0</v>
      </c>
      <c r="AC291" s="13">
        <v>0</v>
      </c>
      <c r="AD291" s="12">
        <f t="shared" si="133"/>
        <v>23</v>
      </c>
    </row>
    <row r="292" spans="1:30" x14ac:dyDescent="0.25">
      <c r="A292" s="14">
        <v>3</v>
      </c>
      <c r="B292" s="13">
        <v>20</v>
      </c>
      <c r="C292" s="13">
        <v>2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12">
        <f t="shared" si="132"/>
        <v>22</v>
      </c>
      <c r="Q292" s="14">
        <v>3</v>
      </c>
      <c r="R292" s="13">
        <v>0</v>
      </c>
      <c r="S292" s="13">
        <v>0</v>
      </c>
      <c r="T292" s="13">
        <v>0</v>
      </c>
      <c r="U292" s="13">
        <v>2</v>
      </c>
      <c r="V292" s="13">
        <v>5</v>
      </c>
      <c r="W292" s="13">
        <v>7</v>
      </c>
      <c r="X292" s="13">
        <v>5</v>
      </c>
      <c r="Y292" s="13">
        <v>1</v>
      </c>
      <c r="Z292" s="13">
        <v>2</v>
      </c>
      <c r="AA292" s="13">
        <v>0</v>
      </c>
      <c r="AB292" s="13">
        <v>0</v>
      </c>
      <c r="AC292" s="13">
        <v>0</v>
      </c>
      <c r="AD292" s="12">
        <f t="shared" si="133"/>
        <v>22</v>
      </c>
    </row>
    <row r="293" spans="1:30" x14ac:dyDescent="0.25">
      <c r="A293" s="14">
        <v>4</v>
      </c>
      <c r="B293" s="13">
        <v>9</v>
      </c>
      <c r="C293" s="13">
        <v>1</v>
      </c>
      <c r="D293" s="1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2">
        <f t="shared" si="132"/>
        <v>10</v>
      </c>
      <c r="Q293" s="14">
        <v>4</v>
      </c>
      <c r="R293" s="13">
        <v>0</v>
      </c>
      <c r="S293" s="13">
        <v>0</v>
      </c>
      <c r="T293" s="13">
        <v>0</v>
      </c>
      <c r="U293" s="13">
        <v>1</v>
      </c>
      <c r="V293" s="13">
        <v>2</v>
      </c>
      <c r="W293" s="13">
        <v>3</v>
      </c>
      <c r="X293" s="13">
        <v>1</v>
      </c>
      <c r="Y293" s="13">
        <v>2</v>
      </c>
      <c r="Z293" s="13">
        <v>0</v>
      </c>
      <c r="AA293" s="13">
        <v>1</v>
      </c>
      <c r="AB293" s="13">
        <v>0</v>
      </c>
      <c r="AC293" s="13">
        <v>0</v>
      </c>
      <c r="AD293" s="12">
        <f t="shared" si="133"/>
        <v>10</v>
      </c>
    </row>
    <row r="294" spans="1:30" x14ac:dyDescent="0.25">
      <c r="A294" s="14">
        <v>5</v>
      </c>
      <c r="B294" s="13">
        <v>9</v>
      </c>
      <c r="C294" s="13">
        <v>2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1</v>
      </c>
      <c r="K294" s="13">
        <v>0</v>
      </c>
      <c r="L294" s="13">
        <v>0</v>
      </c>
      <c r="M294" s="13">
        <v>0</v>
      </c>
      <c r="N294" s="13">
        <v>0</v>
      </c>
      <c r="O294" s="12">
        <f t="shared" si="132"/>
        <v>12</v>
      </c>
      <c r="Q294" s="14">
        <v>5</v>
      </c>
      <c r="R294" s="13">
        <v>0</v>
      </c>
      <c r="S294" s="13">
        <v>0</v>
      </c>
      <c r="T294" s="13">
        <v>1</v>
      </c>
      <c r="U294" s="13">
        <v>1</v>
      </c>
      <c r="V294" s="13">
        <v>4</v>
      </c>
      <c r="W294" s="13">
        <v>1</v>
      </c>
      <c r="X294" s="13">
        <v>1</v>
      </c>
      <c r="Y294" s="13">
        <v>4</v>
      </c>
      <c r="Z294" s="13">
        <v>0</v>
      </c>
      <c r="AA294" s="13">
        <v>0</v>
      </c>
      <c r="AB294" s="13">
        <v>0</v>
      </c>
      <c r="AC294" s="13">
        <v>0</v>
      </c>
      <c r="AD294" s="12">
        <f t="shared" si="133"/>
        <v>12</v>
      </c>
    </row>
    <row r="295" spans="1:30" x14ac:dyDescent="0.25">
      <c r="A295" s="14">
        <v>6</v>
      </c>
      <c r="B295" s="13">
        <v>24</v>
      </c>
      <c r="C295" s="13">
        <v>2</v>
      </c>
      <c r="D295" s="13">
        <v>1</v>
      </c>
      <c r="E295" s="13">
        <v>0</v>
      </c>
      <c r="F295" s="13">
        <v>0</v>
      </c>
      <c r="G295" s="13">
        <v>0</v>
      </c>
      <c r="H295" s="13">
        <v>1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2">
        <f t="shared" si="132"/>
        <v>28</v>
      </c>
      <c r="Q295" s="14">
        <v>6</v>
      </c>
      <c r="R295" s="13">
        <v>0</v>
      </c>
      <c r="S295" s="13">
        <v>1</v>
      </c>
      <c r="T295" s="13">
        <v>0</v>
      </c>
      <c r="U295" s="13">
        <v>2</v>
      </c>
      <c r="V295" s="13">
        <v>9</v>
      </c>
      <c r="W295" s="13">
        <v>8</v>
      </c>
      <c r="X295" s="13">
        <v>6</v>
      </c>
      <c r="Y295" s="13">
        <v>1</v>
      </c>
      <c r="Z295" s="13">
        <v>1</v>
      </c>
      <c r="AA295" s="13">
        <v>0</v>
      </c>
      <c r="AB295" s="13">
        <v>0</v>
      </c>
      <c r="AC295" s="13">
        <v>0</v>
      </c>
      <c r="AD295" s="12">
        <f t="shared" si="133"/>
        <v>28</v>
      </c>
    </row>
    <row r="296" spans="1:30" x14ac:dyDescent="0.25">
      <c r="A296" s="14">
        <v>7</v>
      </c>
      <c r="B296" s="13">
        <v>41</v>
      </c>
      <c r="C296" s="13">
        <v>7</v>
      </c>
      <c r="D296" s="13">
        <v>1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2">
        <f t="shared" si="132"/>
        <v>49</v>
      </c>
      <c r="Q296" s="14">
        <v>7</v>
      </c>
      <c r="R296" s="13">
        <v>0</v>
      </c>
      <c r="S296" s="13">
        <v>0</v>
      </c>
      <c r="T296" s="13">
        <v>0</v>
      </c>
      <c r="U296" s="13">
        <v>1</v>
      </c>
      <c r="V296" s="13">
        <v>18</v>
      </c>
      <c r="W296" s="13">
        <v>13</v>
      </c>
      <c r="X296" s="13">
        <v>9</v>
      </c>
      <c r="Y296" s="13">
        <v>6</v>
      </c>
      <c r="Z296" s="13">
        <v>2</v>
      </c>
      <c r="AA296" s="13">
        <v>0</v>
      </c>
      <c r="AB296" s="13">
        <v>0</v>
      </c>
      <c r="AC296" s="13">
        <v>0</v>
      </c>
      <c r="AD296" s="12">
        <f t="shared" si="133"/>
        <v>49</v>
      </c>
    </row>
    <row r="297" spans="1:30" x14ac:dyDescent="0.25">
      <c r="A297" s="14">
        <v>8</v>
      </c>
      <c r="B297" s="13">
        <v>76</v>
      </c>
      <c r="C297" s="13">
        <v>3</v>
      </c>
      <c r="D297" s="13">
        <v>1</v>
      </c>
      <c r="E297" s="13">
        <v>0</v>
      </c>
      <c r="F297" s="13">
        <v>1</v>
      </c>
      <c r="G297" s="13">
        <v>0</v>
      </c>
      <c r="H297" s="13">
        <v>0</v>
      </c>
      <c r="I297" s="13">
        <v>0</v>
      </c>
      <c r="J297" s="13">
        <v>1</v>
      </c>
      <c r="K297" s="13">
        <v>0</v>
      </c>
      <c r="L297" s="13">
        <v>0</v>
      </c>
      <c r="M297" s="13">
        <v>0</v>
      </c>
      <c r="N297" s="13">
        <v>0</v>
      </c>
      <c r="O297" s="12">
        <f t="shared" si="132"/>
        <v>82</v>
      </c>
      <c r="Q297" s="14">
        <v>8</v>
      </c>
      <c r="R297" s="13">
        <v>0</v>
      </c>
      <c r="S297" s="13">
        <v>0</v>
      </c>
      <c r="T297" s="13">
        <v>0</v>
      </c>
      <c r="U297" s="13">
        <v>5</v>
      </c>
      <c r="V297" s="13">
        <v>22</v>
      </c>
      <c r="W297" s="13">
        <v>31</v>
      </c>
      <c r="X297" s="13">
        <v>14</v>
      </c>
      <c r="Y297" s="13">
        <v>5</v>
      </c>
      <c r="Z297" s="13">
        <v>4</v>
      </c>
      <c r="AA297" s="13">
        <v>1</v>
      </c>
      <c r="AB297" s="13">
        <v>0</v>
      </c>
      <c r="AC297" s="13">
        <v>0</v>
      </c>
      <c r="AD297" s="12">
        <f t="shared" si="133"/>
        <v>82</v>
      </c>
    </row>
    <row r="298" spans="1:30" x14ac:dyDescent="0.25">
      <c r="A298" s="14">
        <v>9</v>
      </c>
      <c r="B298" s="13">
        <v>88</v>
      </c>
      <c r="C298" s="13">
        <v>11</v>
      </c>
      <c r="D298" s="13">
        <v>1</v>
      </c>
      <c r="E298" s="13">
        <v>0</v>
      </c>
      <c r="F298" s="13">
        <v>1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1</v>
      </c>
      <c r="N298" s="13">
        <v>0</v>
      </c>
      <c r="O298" s="12">
        <f t="shared" si="132"/>
        <v>102</v>
      </c>
      <c r="Q298" s="14">
        <v>9</v>
      </c>
      <c r="R298" s="13">
        <v>0</v>
      </c>
      <c r="S298" s="13">
        <v>0</v>
      </c>
      <c r="T298" s="13">
        <v>0</v>
      </c>
      <c r="U298" s="13">
        <v>9</v>
      </c>
      <c r="V298" s="13">
        <v>32</v>
      </c>
      <c r="W298" s="13">
        <v>33</v>
      </c>
      <c r="X298" s="13">
        <v>19</v>
      </c>
      <c r="Y298" s="13">
        <v>9</v>
      </c>
      <c r="Z298" s="13">
        <v>0</v>
      </c>
      <c r="AA298" s="13">
        <v>0</v>
      </c>
      <c r="AB298" s="13">
        <v>0</v>
      </c>
      <c r="AC298" s="13">
        <v>0</v>
      </c>
      <c r="AD298" s="12">
        <f t="shared" si="133"/>
        <v>102</v>
      </c>
    </row>
    <row r="299" spans="1:30" x14ac:dyDescent="0.25">
      <c r="A299" s="14">
        <v>10</v>
      </c>
      <c r="B299" s="13">
        <v>163</v>
      </c>
      <c r="C299" s="13">
        <v>14</v>
      </c>
      <c r="D299" s="13">
        <v>0</v>
      </c>
      <c r="E299" s="13">
        <v>1</v>
      </c>
      <c r="F299" s="13">
        <v>1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2">
        <f t="shared" si="132"/>
        <v>179</v>
      </c>
      <c r="Q299" s="14">
        <v>10</v>
      </c>
      <c r="R299" s="13">
        <v>0</v>
      </c>
      <c r="S299" s="13">
        <v>0</v>
      </c>
      <c r="T299" s="13">
        <v>0</v>
      </c>
      <c r="U299" s="13">
        <v>11</v>
      </c>
      <c r="V299" s="13">
        <v>51</v>
      </c>
      <c r="W299" s="13">
        <v>86</v>
      </c>
      <c r="X299" s="13">
        <v>21</v>
      </c>
      <c r="Y299" s="13">
        <v>9</v>
      </c>
      <c r="Z299" s="13">
        <v>0</v>
      </c>
      <c r="AA299" s="13">
        <v>1</v>
      </c>
      <c r="AB299" s="13">
        <v>0</v>
      </c>
      <c r="AC299" s="13">
        <v>0</v>
      </c>
      <c r="AD299" s="12">
        <f t="shared" si="133"/>
        <v>179</v>
      </c>
    </row>
    <row r="300" spans="1:30" x14ac:dyDescent="0.25">
      <c r="A300" s="14">
        <v>11</v>
      </c>
      <c r="B300" s="13">
        <v>227</v>
      </c>
      <c r="C300" s="13">
        <v>25</v>
      </c>
      <c r="D300" s="13">
        <v>0</v>
      </c>
      <c r="E300" s="13">
        <v>2</v>
      </c>
      <c r="F300" s="13">
        <v>0</v>
      </c>
      <c r="G300" s="13">
        <v>0</v>
      </c>
      <c r="H300" s="13">
        <v>1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2">
        <f t="shared" si="132"/>
        <v>255</v>
      </c>
      <c r="Q300" s="14">
        <v>11</v>
      </c>
      <c r="R300" s="13">
        <v>0</v>
      </c>
      <c r="S300" s="13">
        <v>2</v>
      </c>
      <c r="T300" s="13">
        <v>1</v>
      </c>
      <c r="U300" s="13">
        <v>10</v>
      </c>
      <c r="V300" s="13">
        <v>95</v>
      </c>
      <c r="W300" s="13">
        <v>97</v>
      </c>
      <c r="X300" s="13">
        <v>43</v>
      </c>
      <c r="Y300" s="13">
        <v>5</v>
      </c>
      <c r="Z300" s="13">
        <v>1</v>
      </c>
      <c r="AA300" s="13">
        <v>1</v>
      </c>
      <c r="AB300" s="13">
        <v>0</v>
      </c>
      <c r="AC300" s="13">
        <v>0</v>
      </c>
      <c r="AD300" s="12">
        <f t="shared" si="133"/>
        <v>255</v>
      </c>
    </row>
    <row r="301" spans="1:30" x14ac:dyDescent="0.25">
      <c r="A301" s="14">
        <v>12</v>
      </c>
      <c r="B301" s="13">
        <v>295</v>
      </c>
      <c r="C301" s="13">
        <v>32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1</v>
      </c>
      <c r="N301" s="13">
        <v>0</v>
      </c>
      <c r="O301" s="12">
        <f t="shared" si="132"/>
        <v>328</v>
      </c>
      <c r="Q301" s="14">
        <v>12</v>
      </c>
      <c r="R301" s="13">
        <v>0</v>
      </c>
      <c r="S301" s="13">
        <v>6</v>
      </c>
      <c r="T301" s="13">
        <v>3</v>
      </c>
      <c r="U301" s="13">
        <v>33</v>
      </c>
      <c r="V301" s="13">
        <v>115</v>
      </c>
      <c r="W301" s="13">
        <v>121</v>
      </c>
      <c r="X301" s="13">
        <v>43</v>
      </c>
      <c r="Y301" s="13">
        <v>6</v>
      </c>
      <c r="Z301" s="13">
        <v>1</v>
      </c>
      <c r="AA301" s="13">
        <v>0</v>
      </c>
      <c r="AB301" s="13">
        <v>0</v>
      </c>
      <c r="AC301" s="13">
        <v>0</v>
      </c>
      <c r="AD301" s="12">
        <f t="shared" si="133"/>
        <v>328</v>
      </c>
    </row>
    <row r="302" spans="1:30" x14ac:dyDescent="0.25">
      <c r="A302" s="14">
        <v>13</v>
      </c>
      <c r="B302" s="13">
        <v>380</v>
      </c>
      <c r="C302" s="13">
        <v>29</v>
      </c>
      <c r="D302" s="13">
        <v>2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1</v>
      </c>
      <c r="N302" s="13">
        <v>0</v>
      </c>
      <c r="O302" s="12">
        <f t="shared" si="132"/>
        <v>412</v>
      </c>
      <c r="Q302" s="14">
        <v>13</v>
      </c>
      <c r="R302" s="13">
        <v>0</v>
      </c>
      <c r="S302" s="13">
        <v>0</v>
      </c>
      <c r="T302" s="13">
        <v>5</v>
      </c>
      <c r="U302" s="13">
        <v>42</v>
      </c>
      <c r="V302" s="13">
        <v>128</v>
      </c>
      <c r="W302" s="13">
        <v>170</v>
      </c>
      <c r="X302" s="13">
        <v>54</v>
      </c>
      <c r="Y302" s="13">
        <v>11</v>
      </c>
      <c r="Z302" s="13">
        <v>1</v>
      </c>
      <c r="AA302" s="13">
        <v>1</v>
      </c>
      <c r="AB302" s="13">
        <v>0</v>
      </c>
      <c r="AC302" s="13">
        <v>0</v>
      </c>
      <c r="AD302" s="12">
        <f t="shared" si="133"/>
        <v>412</v>
      </c>
    </row>
    <row r="303" spans="1:30" x14ac:dyDescent="0.25">
      <c r="A303" s="14">
        <v>14</v>
      </c>
      <c r="B303" s="13">
        <v>371</v>
      </c>
      <c r="C303" s="13">
        <v>17</v>
      </c>
      <c r="D303" s="13">
        <v>0</v>
      </c>
      <c r="E303" s="13">
        <v>0</v>
      </c>
      <c r="F303" s="13">
        <v>0</v>
      </c>
      <c r="G303" s="13">
        <v>0</v>
      </c>
      <c r="H303" s="13">
        <v>1</v>
      </c>
      <c r="I303" s="13">
        <v>1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2">
        <f t="shared" si="132"/>
        <v>390</v>
      </c>
      <c r="Q303" s="14">
        <v>14</v>
      </c>
      <c r="R303" s="13">
        <v>0</v>
      </c>
      <c r="S303" s="13">
        <v>0</v>
      </c>
      <c r="T303" s="13">
        <v>3</v>
      </c>
      <c r="U303" s="13">
        <v>13</v>
      </c>
      <c r="V303" s="13">
        <v>130</v>
      </c>
      <c r="W303" s="13">
        <v>167</v>
      </c>
      <c r="X303" s="13">
        <v>62</v>
      </c>
      <c r="Y303" s="13">
        <v>14</v>
      </c>
      <c r="Z303" s="13">
        <v>1</v>
      </c>
      <c r="AA303" s="13">
        <v>0</v>
      </c>
      <c r="AB303" s="13">
        <v>0</v>
      </c>
      <c r="AC303" s="13">
        <v>0</v>
      </c>
      <c r="AD303" s="12">
        <f t="shared" si="133"/>
        <v>390</v>
      </c>
    </row>
    <row r="304" spans="1:30" x14ac:dyDescent="0.25">
      <c r="A304" s="14">
        <v>15</v>
      </c>
      <c r="B304" s="13">
        <v>400</v>
      </c>
      <c r="C304" s="13">
        <v>24</v>
      </c>
      <c r="D304" s="13">
        <v>0</v>
      </c>
      <c r="E304" s="13">
        <v>0</v>
      </c>
      <c r="F304" s="13">
        <v>2</v>
      </c>
      <c r="G304" s="13">
        <v>0</v>
      </c>
      <c r="H304" s="13">
        <v>1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2">
        <f t="shared" si="132"/>
        <v>427</v>
      </c>
      <c r="Q304" s="14">
        <v>15</v>
      </c>
      <c r="R304" s="13">
        <v>0</v>
      </c>
      <c r="S304" s="13">
        <v>0</v>
      </c>
      <c r="T304" s="13">
        <v>0</v>
      </c>
      <c r="U304" s="13">
        <v>32</v>
      </c>
      <c r="V304" s="13">
        <v>147</v>
      </c>
      <c r="W304" s="13">
        <v>169</v>
      </c>
      <c r="X304" s="13">
        <v>69</v>
      </c>
      <c r="Y304" s="13">
        <v>8</v>
      </c>
      <c r="Z304" s="13">
        <v>2</v>
      </c>
      <c r="AA304" s="13">
        <v>0</v>
      </c>
      <c r="AB304" s="13">
        <v>0</v>
      </c>
      <c r="AC304" s="13">
        <v>0</v>
      </c>
      <c r="AD304" s="12">
        <f t="shared" si="133"/>
        <v>427</v>
      </c>
    </row>
    <row r="305" spans="1:30" x14ac:dyDescent="0.25">
      <c r="A305" s="14">
        <v>16</v>
      </c>
      <c r="B305" s="13">
        <v>369</v>
      </c>
      <c r="C305" s="13">
        <v>24</v>
      </c>
      <c r="D305" s="13">
        <v>0</v>
      </c>
      <c r="E305" s="13">
        <v>1</v>
      </c>
      <c r="F305" s="13">
        <v>1</v>
      </c>
      <c r="G305" s="13">
        <v>0</v>
      </c>
      <c r="H305" s="13">
        <v>1</v>
      </c>
      <c r="I305" s="13">
        <v>1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12">
        <f t="shared" si="132"/>
        <v>397</v>
      </c>
      <c r="Q305" s="14">
        <v>16</v>
      </c>
      <c r="R305" s="13">
        <v>0</v>
      </c>
      <c r="S305" s="13">
        <v>0</v>
      </c>
      <c r="T305" s="13">
        <v>1</v>
      </c>
      <c r="U305" s="13">
        <v>15</v>
      </c>
      <c r="V305" s="13">
        <v>120</v>
      </c>
      <c r="W305" s="13">
        <v>187</v>
      </c>
      <c r="X305" s="13">
        <v>59</v>
      </c>
      <c r="Y305" s="13">
        <v>12</v>
      </c>
      <c r="Z305" s="13">
        <v>3</v>
      </c>
      <c r="AA305" s="13">
        <v>0</v>
      </c>
      <c r="AB305" s="13">
        <v>0</v>
      </c>
      <c r="AC305" s="13">
        <v>0</v>
      </c>
      <c r="AD305" s="12">
        <f t="shared" si="133"/>
        <v>397</v>
      </c>
    </row>
    <row r="306" spans="1:30" x14ac:dyDescent="0.25">
      <c r="A306" s="14">
        <v>17</v>
      </c>
      <c r="B306" s="13">
        <v>374</v>
      </c>
      <c r="C306" s="13">
        <v>30</v>
      </c>
      <c r="D306" s="13">
        <v>0</v>
      </c>
      <c r="E306" s="13">
        <v>0</v>
      </c>
      <c r="F306" s="13">
        <v>0</v>
      </c>
      <c r="G306" s="13">
        <v>0</v>
      </c>
      <c r="H306" s="13">
        <v>4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2">
        <f t="shared" si="132"/>
        <v>408</v>
      </c>
      <c r="Q306" s="14">
        <v>17</v>
      </c>
      <c r="R306" s="13">
        <v>0</v>
      </c>
      <c r="S306" s="13">
        <v>0</v>
      </c>
      <c r="T306" s="13">
        <v>0</v>
      </c>
      <c r="U306" s="13">
        <v>10</v>
      </c>
      <c r="V306" s="13">
        <v>170</v>
      </c>
      <c r="W306" s="13">
        <v>170</v>
      </c>
      <c r="X306" s="13">
        <v>48</v>
      </c>
      <c r="Y306" s="13">
        <v>8</v>
      </c>
      <c r="Z306" s="13">
        <v>2</v>
      </c>
      <c r="AA306" s="13">
        <v>0</v>
      </c>
      <c r="AB306" s="13">
        <v>0</v>
      </c>
      <c r="AC306" s="13">
        <v>0</v>
      </c>
      <c r="AD306" s="12">
        <f t="shared" si="133"/>
        <v>408</v>
      </c>
    </row>
    <row r="307" spans="1:30" x14ac:dyDescent="0.25">
      <c r="A307" s="14">
        <v>18</v>
      </c>
      <c r="B307" s="13">
        <v>386</v>
      </c>
      <c r="C307" s="13">
        <v>23</v>
      </c>
      <c r="D307" s="13">
        <v>0</v>
      </c>
      <c r="E307" s="13">
        <v>0</v>
      </c>
      <c r="F307" s="13">
        <v>0</v>
      </c>
      <c r="G307" s="13">
        <v>0</v>
      </c>
      <c r="H307" s="13">
        <v>1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2">
        <f t="shared" si="132"/>
        <v>410</v>
      </c>
      <c r="Q307" s="14">
        <v>18</v>
      </c>
      <c r="R307" s="13">
        <v>0</v>
      </c>
      <c r="S307" s="13">
        <v>0</v>
      </c>
      <c r="T307" s="13">
        <v>0</v>
      </c>
      <c r="U307" s="13">
        <v>7</v>
      </c>
      <c r="V307" s="13">
        <v>95</v>
      </c>
      <c r="W307" s="13">
        <v>192</v>
      </c>
      <c r="X307" s="13">
        <v>99</v>
      </c>
      <c r="Y307" s="13">
        <v>13</v>
      </c>
      <c r="Z307" s="13">
        <v>3</v>
      </c>
      <c r="AA307" s="13">
        <v>1</v>
      </c>
      <c r="AB307" s="13">
        <v>0</v>
      </c>
      <c r="AC307" s="13">
        <v>0</v>
      </c>
      <c r="AD307" s="12">
        <f t="shared" si="133"/>
        <v>410</v>
      </c>
    </row>
    <row r="308" spans="1:30" x14ac:dyDescent="0.25">
      <c r="A308" s="14">
        <v>19</v>
      </c>
      <c r="B308" s="13">
        <v>243</v>
      </c>
      <c r="C308" s="13">
        <v>19</v>
      </c>
      <c r="D308" s="13">
        <v>0</v>
      </c>
      <c r="E308" s="13">
        <v>0</v>
      </c>
      <c r="F308" s="13">
        <v>0</v>
      </c>
      <c r="G308" s="13">
        <v>0</v>
      </c>
      <c r="H308" s="13">
        <v>1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12">
        <f t="shared" si="132"/>
        <v>263</v>
      </c>
      <c r="Q308" s="14">
        <v>19</v>
      </c>
      <c r="R308" s="13">
        <v>0</v>
      </c>
      <c r="S308" s="13">
        <v>1</v>
      </c>
      <c r="T308" s="13">
        <v>3</v>
      </c>
      <c r="U308" s="13">
        <v>9</v>
      </c>
      <c r="V308" s="13">
        <v>68</v>
      </c>
      <c r="W308" s="13">
        <v>96</v>
      </c>
      <c r="X308" s="13">
        <v>66</v>
      </c>
      <c r="Y308" s="13">
        <v>15</v>
      </c>
      <c r="Z308" s="13">
        <v>4</v>
      </c>
      <c r="AA308" s="13">
        <v>1</v>
      </c>
      <c r="AB308" s="13">
        <v>0</v>
      </c>
      <c r="AC308" s="13">
        <v>0</v>
      </c>
      <c r="AD308" s="12">
        <f t="shared" si="133"/>
        <v>263</v>
      </c>
    </row>
    <row r="309" spans="1:30" x14ac:dyDescent="0.25">
      <c r="A309" s="14">
        <v>20</v>
      </c>
      <c r="B309" s="13">
        <v>202</v>
      </c>
      <c r="C309" s="13">
        <v>10</v>
      </c>
      <c r="D309" s="1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1</v>
      </c>
      <c r="N309" s="13">
        <v>0</v>
      </c>
      <c r="O309" s="12">
        <f t="shared" si="132"/>
        <v>213</v>
      </c>
      <c r="Q309" s="14">
        <v>20</v>
      </c>
      <c r="R309" s="13">
        <v>0</v>
      </c>
      <c r="S309" s="13">
        <v>0</v>
      </c>
      <c r="T309" s="13">
        <v>0</v>
      </c>
      <c r="U309" s="13">
        <v>7</v>
      </c>
      <c r="V309" s="13">
        <v>47</v>
      </c>
      <c r="W309" s="13">
        <v>85</v>
      </c>
      <c r="X309" s="13">
        <v>54</v>
      </c>
      <c r="Y309" s="13">
        <v>20</v>
      </c>
      <c r="Z309" s="13">
        <v>0</v>
      </c>
      <c r="AA309" s="13">
        <v>0</v>
      </c>
      <c r="AB309" s="13">
        <v>0</v>
      </c>
      <c r="AC309" s="13">
        <v>0</v>
      </c>
      <c r="AD309" s="12">
        <f t="shared" si="133"/>
        <v>213</v>
      </c>
    </row>
    <row r="310" spans="1:30" x14ac:dyDescent="0.25">
      <c r="A310" s="14">
        <v>21</v>
      </c>
      <c r="B310" s="13">
        <v>155</v>
      </c>
      <c r="C310" s="13">
        <v>16</v>
      </c>
      <c r="D310" s="13">
        <v>0</v>
      </c>
      <c r="E310" s="13">
        <v>0</v>
      </c>
      <c r="F310" s="13">
        <v>0</v>
      </c>
      <c r="G310" s="13">
        <v>0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12">
        <f t="shared" si="132"/>
        <v>172</v>
      </c>
      <c r="Q310" s="14">
        <v>21</v>
      </c>
      <c r="R310" s="13">
        <v>0</v>
      </c>
      <c r="S310" s="13">
        <v>0</v>
      </c>
      <c r="T310" s="13">
        <v>0</v>
      </c>
      <c r="U310" s="13">
        <v>3</v>
      </c>
      <c r="V310" s="13">
        <v>45</v>
      </c>
      <c r="W310" s="13">
        <v>63</v>
      </c>
      <c r="X310" s="13">
        <v>45</v>
      </c>
      <c r="Y310" s="13">
        <v>13</v>
      </c>
      <c r="Z310" s="13">
        <v>3</v>
      </c>
      <c r="AA310" s="13">
        <v>0</v>
      </c>
      <c r="AB310" s="13">
        <v>0</v>
      </c>
      <c r="AC310" s="13">
        <v>0</v>
      </c>
      <c r="AD310" s="12">
        <f t="shared" si="133"/>
        <v>172</v>
      </c>
    </row>
    <row r="311" spans="1:30" x14ac:dyDescent="0.25">
      <c r="A311" s="14">
        <v>22</v>
      </c>
      <c r="B311" s="13">
        <v>97</v>
      </c>
      <c r="C311" s="13">
        <v>7</v>
      </c>
      <c r="D311" s="13">
        <v>0</v>
      </c>
      <c r="E311" s="13">
        <v>0</v>
      </c>
      <c r="F311" s="13">
        <v>2</v>
      </c>
      <c r="G311" s="13">
        <v>0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2">
        <f t="shared" si="132"/>
        <v>107</v>
      </c>
      <c r="Q311" s="14">
        <v>22</v>
      </c>
      <c r="R311" s="13">
        <v>0</v>
      </c>
      <c r="S311" s="13">
        <v>1</v>
      </c>
      <c r="T311" s="13">
        <v>3</v>
      </c>
      <c r="U311" s="13">
        <v>5</v>
      </c>
      <c r="V311" s="13">
        <v>12</v>
      </c>
      <c r="W311" s="13">
        <v>45</v>
      </c>
      <c r="X311" s="13">
        <v>31</v>
      </c>
      <c r="Y311" s="13">
        <v>6</v>
      </c>
      <c r="Z311" s="13">
        <v>4</v>
      </c>
      <c r="AA311" s="13">
        <v>0</v>
      </c>
      <c r="AB311" s="13">
        <v>0</v>
      </c>
      <c r="AC311" s="13">
        <v>0</v>
      </c>
      <c r="AD311" s="12">
        <f t="shared" si="133"/>
        <v>107</v>
      </c>
    </row>
    <row r="312" spans="1:30" x14ac:dyDescent="0.25">
      <c r="A312" s="14">
        <v>23</v>
      </c>
      <c r="B312" s="13">
        <v>67</v>
      </c>
      <c r="C312" s="13">
        <v>9</v>
      </c>
      <c r="D312" s="1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1</v>
      </c>
      <c r="K312" s="13">
        <v>0</v>
      </c>
      <c r="L312" s="13">
        <v>0</v>
      </c>
      <c r="M312" s="13">
        <v>0</v>
      </c>
      <c r="N312" s="13">
        <v>0</v>
      </c>
      <c r="O312" s="12">
        <f t="shared" si="132"/>
        <v>77</v>
      </c>
      <c r="Q312" s="14">
        <v>23</v>
      </c>
      <c r="R312" s="13">
        <v>0</v>
      </c>
      <c r="S312" s="13">
        <v>0</v>
      </c>
      <c r="T312" s="13">
        <v>0</v>
      </c>
      <c r="U312" s="13">
        <v>3</v>
      </c>
      <c r="V312" s="13">
        <v>14</v>
      </c>
      <c r="W312" s="13">
        <v>30</v>
      </c>
      <c r="X312" s="13">
        <v>19</v>
      </c>
      <c r="Y312" s="13">
        <v>8</v>
      </c>
      <c r="Z312" s="13">
        <v>1</v>
      </c>
      <c r="AA312" s="13">
        <v>1</v>
      </c>
      <c r="AB312" s="13">
        <v>1</v>
      </c>
      <c r="AC312" s="13">
        <v>0</v>
      </c>
      <c r="AD312" s="12">
        <f t="shared" si="133"/>
        <v>77</v>
      </c>
    </row>
    <row r="313" spans="1:30" x14ac:dyDescent="0.25">
      <c r="A313" s="14">
        <v>24</v>
      </c>
      <c r="B313" s="13">
        <v>45</v>
      </c>
      <c r="C313" s="13">
        <v>4</v>
      </c>
      <c r="D313" s="13">
        <v>0</v>
      </c>
      <c r="E313" s="13">
        <v>0</v>
      </c>
      <c r="F313" s="13">
        <v>1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1</v>
      </c>
      <c r="N313" s="13">
        <v>0</v>
      </c>
      <c r="O313" s="12">
        <f t="shared" si="132"/>
        <v>51</v>
      </c>
      <c r="Q313" s="14">
        <v>24</v>
      </c>
      <c r="R313" s="13">
        <v>0</v>
      </c>
      <c r="S313" s="13">
        <v>1</v>
      </c>
      <c r="T313" s="13">
        <v>0</v>
      </c>
      <c r="U313" s="13">
        <v>2</v>
      </c>
      <c r="V313" s="13">
        <v>14</v>
      </c>
      <c r="W313" s="13">
        <v>12</v>
      </c>
      <c r="X313" s="13">
        <v>16</v>
      </c>
      <c r="Y313" s="13">
        <v>4</v>
      </c>
      <c r="Z313" s="13">
        <v>2</v>
      </c>
      <c r="AA313" s="13">
        <v>0</v>
      </c>
      <c r="AB313" s="13">
        <v>0</v>
      </c>
      <c r="AC313" s="13">
        <v>0</v>
      </c>
      <c r="AD313" s="12">
        <f t="shared" si="133"/>
        <v>51</v>
      </c>
    </row>
    <row r="315" spans="1:30" x14ac:dyDescent="0.25">
      <c r="A315" s="11" t="s">
        <v>3</v>
      </c>
      <c r="B315" s="10">
        <f t="shared" ref="B315:O315" si="134">SUM(B297:B308)</f>
        <v>3372</v>
      </c>
      <c r="C315" s="10">
        <f t="shared" si="134"/>
        <v>251</v>
      </c>
      <c r="D315" s="10">
        <f t="shared" si="134"/>
        <v>4</v>
      </c>
      <c r="E315" s="10">
        <f t="shared" si="134"/>
        <v>4</v>
      </c>
      <c r="F315" s="10">
        <f t="shared" si="134"/>
        <v>6</v>
      </c>
      <c r="G315" s="10">
        <f t="shared" si="134"/>
        <v>0</v>
      </c>
      <c r="H315" s="10">
        <f t="shared" si="134"/>
        <v>10</v>
      </c>
      <c r="I315" s="10">
        <f t="shared" si="134"/>
        <v>2</v>
      </c>
      <c r="J315" s="10">
        <f t="shared" si="134"/>
        <v>1</v>
      </c>
      <c r="K315" s="10">
        <f t="shared" si="134"/>
        <v>0</v>
      </c>
      <c r="L315" s="10">
        <f t="shared" si="134"/>
        <v>0</v>
      </c>
      <c r="M315" s="10">
        <f t="shared" si="134"/>
        <v>3</v>
      </c>
      <c r="N315" s="10">
        <f t="shared" si="134"/>
        <v>0</v>
      </c>
      <c r="O315" s="3">
        <f t="shared" si="134"/>
        <v>3653</v>
      </c>
      <c r="Q315" s="11" t="s">
        <v>3</v>
      </c>
      <c r="R315" s="10">
        <f t="shared" ref="R315:AD315" si="135">SUM(R297:R308)</f>
        <v>0</v>
      </c>
      <c r="S315" s="10">
        <f t="shared" si="135"/>
        <v>9</v>
      </c>
      <c r="T315" s="10">
        <f t="shared" si="135"/>
        <v>16</v>
      </c>
      <c r="U315" s="10">
        <f t="shared" si="135"/>
        <v>196</v>
      </c>
      <c r="V315" s="10">
        <f t="shared" si="135"/>
        <v>1173</v>
      </c>
      <c r="W315" s="10">
        <f t="shared" si="135"/>
        <v>1519</v>
      </c>
      <c r="X315" s="10">
        <f t="shared" si="135"/>
        <v>597</v>
      </c>
      <c r="Y315" s="10">
        <f t="shared" si="135"/>
        <v>115</v>
      </c>
      <c r="Z315" s="10">
        <f t="shared" si="135"/>
        <v>22</v>
      </c>
      <c r="AA315" s="10">
        <f t="shared" si="135"/>
        <v>6</v>
      </c>
      <c r="AB315" s="10">
        <f t="shared" si="135"/>
        <v>0</v>
      </c>
      <c r="AC315" s="10">
        <f t="shared" si="135"/>
        <v>0</v>
      </c>
      <c r="AD315" s="3">
        <f t="shared" si="135"/>
        <v>3653</v>
      </c>
    </row>
    <row r="316" spans="1:30" x14ac:dyDescent="0.25">
      <c r="A316" s="9" t="s">
        <v>2</v>
      </c>
      <c r="B316" s="8">
        <f t="shared" ref="B316:O316" si="136">SUM(B296:B311)</f>
        <v>3867</v>
      </c>
      <c r="C316" s="8">
        <f t="shared" si="136"/>
        <v>291</v>
      </c>
      <c r="D316" s="8">
        <f t="shared" si="136"/>
        <v>5</v>
      </c>
      <c r="E316" s="8">
        <f t="shared" si="136"/>
        <v>4</v>
      </c>
      <c r="F316" s="8">
        <f t="shared" si="136"/>
        <v>8</v>
      </c>
      <c r="G316" s="8">
        <f t="shared" si="136"/>
        <v>0</v>
      </c>
      <c r="H316" s="8">
        <f t="shared" si="136"/>
        <v>12</v>
      </c>
      <c r="I316" s="8">
        <f t="shared" si="136"/>
        <v>2</v>
      </c>
      <c r="J316" s="8">
        <f t="shared" si="136"/>
        <v>1</v>
      </c>
      <c r="K316" s="8">
        <f t="shared" si="136"/>
        <v>0</v>
      </c>
      <c r="L316" s="8">
        <f t="shared" si="136"/>
        <v>0</v>
      </c>
      <c r="M316" s="8">
        <f t="shared" si="136"/>
        <v>4</v>
      </c>
      <c r="N316" s="8">
        <f t="shared" si="136"/>
        <v>0</v>
      </c>
      <c r="O316" s="3">
        <f t="shared" si="136"/>
        <v>4194</v>
      </c>
      <c r="Q316" s="9" t="s">
        <v>2</v>
      </c>
      <c r="R316" s="8">
        <f t="shared" ref="R316:AD316" si="137">SUM(R296:R311)</f>
        <v>0</v>
      </c>
      <c r="S316" s="8">
        <f t="shared" si="137"/>
        <v>10</v>
      </c>
      <c r="T316" s="8">
        <f t="shared" si="137"/>
        <v>19</v>
      </c>
      <c r="U316" s="8">
        <f t="shared" si="137"/>
        <v>212</v>
      </c>
      <c r="V316" s="8">
        <f t="shared" si="137"/>
        <v>1295</v>
      </c>
      <c r="W316" s="8">
        <f t="shared" si="137"/>
        <v>1725</v>
      </c>
      <c r="X316" s="8">
        <f t="shared" si="137"/>
        <v>736</v>
      </c>
      <c r="Y316" s="8">
        <f t="shared" si="137"/>
        <v>160</v>
      </c>
      <c r="Z316" s="8">
        <f t="shared" si="137"/>
        <v>31</v>
      </c>
      <c r="AA316" s="8">
        <f t="shared" si="137"/>
        <v>6</v>
      </c>
      <c r="AB316" s="8">
        <f t="shared" si="137"/>
        <v>0</v>
      </c>
      <c r="AC316" s="8">
        <f t="shared" si="137"/>
        <v>0</v>
      </c>
      <c r="AD316" s="3">
        <f t="shared" si="137"/>
        <v>4194</v>
      </c>
    </row>
    <row r="317" spans="1:30" x14ac:dyDescent="0.25">
      <c r="A317" s="7" t="s">
        <v>1</v>
      </c>
      <c r="B317" s="6">
        <f t="shared" ref="B317:O317" si="138">SUM(B296:B313)</f>
        <v>3979</v>
      </c>
      <c r="C317" s="6">
        <f t="shared" si="138"/>
        <v>304</v>
      </c>
      <c r="D317" s="6">
        <f t="shared" si="138"/>
        <v>5</v>
      </c>
      <c r="E317" s="6">
        <f t="shared" si="138"/>
        <v>4</v>
      </c>
      <c r="F317" s="6">
        <f t="shared" si="138"/>
        <v>9</v>
      </c>
      <c r="G317" s="6">
        <f t="shared" si="138"/>
        <v>0</v>
      </c>
      <c r="H317" s="6">
        <f t="shared" si="138"/>
        <v>12</v>
      </c>
      <c r="I317" s="6">
        <f t="shared" si="138"/>
        <v>2</v>
      </c>
      <c r="J317" s="6">
        <f t="shared" si="138"/>
        <v>2</v>
      </c>
      <c r="K317" s="6">
        <f t="shared" si="138"/>
        <v>0</v>
      </c>
      <c r="L317" s="6">
        <f t="shared" si="138"/>
        <v>0</v>
      </c>
      <c r="M317" s="6">
        <f t="shared" si="138"/>
        <v>5</v>
      </c>
      <c r="N317" s="6">
        <f t="shared" si="138"/>
        <v>0</v>
      </c>
      <c r="O317" s="3">
        <f t="shared" si="138"/>
        <v>4322</v>
      </c>
      <c r="Q317" s="7" t="s">
        <v>1</v>
      </c>
      <c r="R317" s="6">
        <f t="shared" ref="R317:AD317" si="139">SUM(R296:R313)</f>
        <v>0</v>
      </c>
      <c r="S317" s="6">
        <f t="shared" si="139"/>
        <v>11</v>
      </c>
      <c r="T317" s="6">
        <f t="shared" si="139"/>
        <v>19</v>
      </c>
      <c r="U317" s="6">
        <f t="shared" si="139"/>
        <v>217</v>
      </c>
      <c r="V317" s="6">
        <f t="shared" si="139"/>
        <v>1323</v>
      </c>
      <c r="W317" s="6">
        <f t="shared" si="139"/>
        <v>1767</v>
      </c>
      <c r="X317" s="6">
        <f t="shared" si="139"/>
        <v>771</v>
      </c>
      <c r="Y317" s="6">
        <f t="shared" si="139"/>
        <v>172</v>
      </c>
      <c r="Z317" s="6">
        <f t="shared" si="139"/>
        <v>34</v>
      </c>
      <c r="AA317" s="6">
        <f t="shared" si="139"/>
        <v>7</v>
      </c>
      <c r="AB317" s="6">
        <f t="shared" si="139"/>
        <v>1</v>
      </c>
      <c r="AC317" s="6">
        <f t="shared" si="139"/>
        <v>0</v>
      </c>
      <c r="AD317" s="3">
        <f t="shared" si="139"/>
        <v>4322</v>
      </c>
    </row>
    <row r="318" spans="1:30" x14ac:dyDescent="0.25">
      <c r="A318" s="5" t="s">
        <v>0</v>
      </c>
      <c r="B318" s="4">
        <f t="shared" ref="B318:O318" si="140">SUM(B290:B313)</f>
        <v>4107</v>
      </c>
      <c r="C318" s="4">
        <f t="shared" si="140"/>
        <v>315</v>
      </c>
      <c r="D318" s="4">
        <f t="shared" si="140"/>
        <v>6</v>
      </c>
      <c r="E318" s="4">
        <f t="shared" si="140"/>
        <v>4</v>
      </c>
      <c r="F318" s="4">
        <f t="shared" si="140"/>
        <v>10</v>
      </c>
      <c r="G318" s="4">
        <f t="shared" si="140"/>
        <v>0</v>
      </c>
      <c r="H318" s="4">
        <f t="shared" si="140"/>
        <v>13</v>
      </c>
      <c r="I318" s="4">
        <f t="shared" si="140"/>
        <v>2</v>
      </c>
      <c r="J318" s="4">
        <f t="shared" si="140"/>
        <v>3</v>
      </c>
      <c r="K318" s="4">
        <f t="shared" si="140"/>
        <v>0</v>
      </c>
      <c r="L318" s="4">
        <f t="shared" si="140"/>
        <v>0</v>
      </c>
      <c r="M318" s="4">
        <f t="shared" si="140"/>
        <v>5</v>
      </c>
      <c r="N318" s="4">
        <f t="shared" si="140"/>
        <v>0</v>
      </c>
      <c r="O318" s="3">
        <f t="shared" si="140"/>
        <v>4465</v>
      </c>
      <c r="Q318" s="5" t="s">
        <v>0</v>
      </c>
      <c r="R318" s="4">
        <f t="shared" ref="R318:AD318" si="141">SUM(R290:R313)</f>
        <v>0</v>
      </c>
      <c r="S318" s="4">
        <f t="shared" si="141"/>
        <v>12</v>
      </c>
      <c r="T318" s="4">
        <f t="shared" si="141"/>
        <v>20</v>
      </c>
      <c r="U318" s="4">
        <f t="shared" si="141"/>
        <v>230</v>
      </c>
      <c r="V318" s="4">
        <f t="shared" si="141"/>
        <v>1357</v>
      </c>
      <c r="W318" s="4">
        <f t="shared" si="141"/>
        <v>1808</v>
      </c>
      <c r="X318" s="4">
        <f t="shared" si="141"/>
        <v>800</v>
      </c>
      <c r="Y318" s="4">
        <f t="shared" si="141"/>
        <v>190</v>
      </c>
      <c r="Z318" s="4">
        <f t="shared" si="141"/>
        <v>39</v>
      </c>
      <c r="AA318" s="4">
        <f t="shared" si="141"/>
        <v>8</v>
      </c>
      <c r="AB318" s="4">
        <f t="shared" si="141"/>
        <v>1</v>
      </c>
      <c r="AC318" s="4">
        <f t="shared" si="141"/>
        <v>0</v>
      </c>
      <c r="AD318" s="3">
        <f t="shared" si="141"/>
        <v>4465</v>
      </c>
    </row>
    <row r="321" spans="1:30" x14ac:dyDescent="0.25">
      <c r="A321" s="16"/>
      <c r="B321" s="17" t="s">
        <v>8</v>
      </c>
      <c r="C321" s="16" t="str">
        <f>C41</f>
        <v>Southbound</v>
      </c>
      <c r="R321" s="17" t="s">
        <v>8</v>
      </c>
      <c r="S321" s="16" t="str">
        <f>C41</f>
        <v>Southbound</v>
      </c>
    </row>
    <row r="322" spans="1:30" x14ac:dyDescent="0.25">
      <c r="A322" s="14" t="str">
        <f>TEXT(A323,"dddd")</f>
        <v>Sunday</v>
      </c>
      <c r="Q322" s="14" t="str">
        <f>TEXT(Q323,"dddd")</f>
        <v>Sunday</v>
      </c>
    </row>
    <row r="323" spans="1:30" x14ac:dyDescent="0.25">
      <c r="A323" s="15">
        <f>A253+1</f>
        <v>44381</v>
      </c>
      <c r="B323" s="166" t="s">
        <v>7</v>
      </c>
      <c r="C323" s="167"/>
      <c r="D323" s="167"/>
      <c r="E323" s="167"/>
      <c r="F323" s="167"/>
      <c r="G323" s="167"/>
      <c r="H323" s="167"/>
      <c r="I323" s="167"/>
      <c r="J323" s="167"/>
      <c r="K323" s="167"/>
      <c r="L323" s="167"/>
      <c r="M323" s="167"/>
      <c r="N323" s="167"/>
      <c r="O323" s="168"/>
      <c r="Q323" s="15">
        <f>Q253+1</f>
        <v>44381</v>
      </c>
      <c r="R323" s="166" t="s">
        <v>6</v>
      </c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8"/>
    </row>
    <row r="324" spans="1:30" x14ac:dyDescent="0.25">
      <c r="A324" s="14" t="s">
        <v>5</v>
      </c>
      <c r="B324" s="14">
        <v>1</v>
      </c>
      <c r="C324" s="14">
        <v>2</v>
      </c>
      <c r="D324" s="14">
        <v>3</v>
      </c>
      <c r="E324" s="14">
        <v>4</v>
      </c>
      <c r="F324" s="14">
        <v>5</v>
      </c>
      <c r="G324" s="14">
        <v>6</v>
      </c>
      <c r="H324" s="14">
        <v>7</v>
      </c>
      <c r="I324" s="14">
        <v>8</v>
      </c>
      <c r="J324" s="14">
        <v>9</v>
      </c>
      <c r="K324" s="14">
        <v>10</v>
      </c>
      <c r="L324" s="14">
        <v>11</v>
      </c>
      <c r="M324" s="14">
        <v>12</v>
      </c>
      <c r="N324" s="14">
        <v>13</v>
      </c>
      <c r="O324" s="12" t="s">
        <v>4</v>
      </c>
      <c r="Q324" s="14" t="s">
        <v>5</v>
      </c>
      <c r="R324" s="14" t="str">
        <f t="shared" ref="R324:AC324" si="142">R$9</f>
        <v>0-10</v>
      </c>
      <c r="S324" s="14" t="str">
        <f t="shared" si="142"/>
        <v>11-15</v>
      </c>
      <c r="T324" s="14" t="str">
        <f t="shared" si="142"/>
        <v>16-20</v>
      </c>
      <c r="U324" s="14" t="str">
        <f t="shared" si="142"/>
        <v>21-25</v>
      </c>
      <c r="V324" s="14" t="str">
        <f t="shared" si="142"/>
        <v>26-30</v>
      </c>
      <c r="W324" s="14" t="str">
        <f t="shared" si="142"/>
        <v>31-35</v>
      </c>
      <c r="X324" s="14" t="str">
        <f t="shared" si="142"/>
        <v>36-40</v>
      </c>
      <c r="Y324" s="14" t="str">
        <f t="shared" si="142"/>
        <v>41-45</v>
      </c>
      <c r="Z324" s="14" t="str">
        <f t="shared" si="142"/>
        <v>46-50</v>
      </c>
      <c r="AA324" s="14" t="str">
        <f t="shared" si="142"/>
        <v>51-60</v>
      </c>
      <c r="AB324" s="14" t="str">
        <f t="shared" si="142"/>
        <v>61-70</v>
      </c>
      <c r="AC324" s="14" t="str">
        <f t="shared" si="142"/>
        <v>71-100</v>
      </c>
      <c r="AD324" s="12" t="s">
        <v>4</v>
      </c>
    </row>
    <row r="325" spans="1:30" x14ac:dyDescent="0.25">
      <c r="A325" s="14">
        <v>1</v>
      </c>
      <c r="B325" s="13">
        <v>32</v>
      </c>
      <c r="C325" s="13">
        <v>2</v>
      </c>
      <c r="D325" s="13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12">
        <f t="shared" ref="O325:O348" si="143">SUM(B325:N325)</f>
        <v>34</v>
      </c>
      <c r="Q325" s="14">
        <v>1</v>
      </c>
      <c r="R325" s="13">
        <v>0</v>
      </c>
      <c r="S325" s="13">
        <v>0</v>
      </c>
      <c r="T325" s="13">
        <v>0</v>
      </c>
      <c r="U325" s="13">
        <v>0</v>
      </c>
      <c r="V325" s="13">
        <v>13</v>
      </c>
      <c r="W325" s="13">
        <v>11</v>
      </c>
      <c r="X325" s="13">
        <v>7</v>
      </c>
      <c r="Y325" s="13">
        <v>3</v>
      </c>
      <c r="Z325" s="13">
        <v>0</v>
      </c>
      <c r="AA325" s="13">
        <v>0</v>
      </c>
      <c r="AB325" s="13">
        <v>0</v>
      </c>
      <c r="AC325" s="13">
        <v>0</v>
      </c>
      <c r="AD325" s="12">
        <f t="shared" ref="AD325:AD348" si="144">SUM(R325:AC325)</f>
        <v>34</v>
      </c>
    </row>
    <row r="326" spans="1:30" x14ac:dyDescent="0.25">
      <c r="A326" s="14">
        <v>2</v>
      </c>
      <c r="B326" s="13">
        <v>19</v>
      </c>
      <c r="C326" s="13">
        <v>2</v>
      </c>
      <c r="D326" s="1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12">
        <f t="shared" si="143"/>
        <v>21</v>
      </c>
      <c r="Q326" s="14">
        <v>2</v>
      </c>
      <c r="R326" s="13">
        <v>0</v>
      </c>
      <c r="S326" s="13">
        <v>0</v>
      </c>
      <c r="T326" s="13">
        <v>0</v>
      </c>
      <c r="U326" s="13">
        <v>3</v>
      </c>
      <c r="V326" s="13">
        <v>7</v>
      </c>
      <c r="W326" s="13">
        <v>6</v>
      </c>
      <c r="X326" s="13">
        <v>3</v>
      </c>
      <c r="Y326" s="13">
        <v>2</v>
      </c>
      <c r="Z326" s="13">
        <v>0</v>
      </c>
      <c r="AA326" s="13">
        <v>0</v>
      </c>
      <c r="AB326" s="13">
        <v>0</v>
      </c>
      <c r="AC326" s="13">
        <v>0</v>
      </c>
      <c r="AD326" s="12">
        <f t="shared" si="144"/>
        <v>21</v>
      </c>
    </row>
    <row r="327" spans="1:30" x14ac:dyDescent="0.25">
      <c r="A327" s="14">
        <v>3</v>
      </c>
      <c r="B327" s="13">
        <v>10</v>
      </c>
      <c r="C327" s="13">
        <v>4</v>
      </c>
      <c r="D327" s="13">
        <v>0</v>
      </c>
      <c r="E327" s="13">
        <v>0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2">
        <f t="shared" si="143"/>
        <v>14</v>
      </c>
      <c r="Q327" s="14">
        <v>3</v>
      </c>
      <c r="R327" s="13">
        <v>0</v>
      </c>
      <c r="S327" s="13">
        <v>0</v>
      </c>
      <c r="T327" s="13">
        <v>0</v>
      </c>
      <c r="U327" s="13">
        <v>0</v>
      </c>
      <c r="V327" s="13">
        <v>9</v>
      </c>
      <c r="W327" s="13">
        <v>2</v>
      </c>
      <c r="X327" s="13">
        <v>2</v>
      </c>
      <c r="Y327" s="13">
        <v>1</v>
      </c>
      <c r="Z327" s="13">
        <v>0</v>
      </c>
      <c r="AA327" s="13">
        <v>0</v>
      </c>
      <c r="AB327" s="13">
        <v>0</v>
      </c>
      <c r="AC327" s="13">
        <v>0</v>
      </c>
      <c r="AD327" s="12">
        <f t="shared" si="144"/>
        <v>14</v>
      </c>
    </row>
    <row r="328" spans="1:30" x14ac:dyDescent="0.25">
      <c r="A328" s="14">
        <v>4</v>
      </c>
      <c r="B328" s="13">
        <v>6</v>
      </c>
      <c r="C328" s="13">
        <v>2</v>
      </c>
      <c r="D328" s="13">
        <v>0</v>
      </c>
      <c r="E328" s="13">
        <v>0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12">
        <f t="shared" si="143"/>
        <v>8</v>
      </c>
      <c r="Q328" s="14">
        <v>4</v>
      </c>
      <c r="R328" s="13">
        <v>0</v>
      </c>
      <c r="S328" s="13">
        <v>0</v>
      </c>
      <c r="T328" s="13">
        <v>0</v>
      </c>
      <c r="U328" s="13">
        <v>1</v>
      </c>
      <c r="V328" s="13">
        <v>4</v>
      </c>
      <c r="W328" s="13">
        <v>1</v>
      </c>
      <c r="X328" s="13">
        <v>1</v>
      </c>
      <c r="Y328" s="13">
        <v>0</v>
      </c>
      <c r="Z328" s="13">
        <v>1</v>
      </c>
      <c r="AA328" s="13">
        <v>0</v>
      </c>
      <c r="AB328" s="13">
        <v>0</v>
      </c>
      <c r="AC328" s="13">
        <v>0</v>
      </c>
      <c r="AD328" s="12">
        <f t="shared" si="144"/>
        <v>8</v>
      </c>
    </row>
    <row r="329" spans="1:30" x14ac:dyDescent="0.25">
      <c r="A329" s="14">
        <v>5</v>
      </c>
      <c r="B329" s="13">
        <v>11</v>
      </c>
      <c r="C329" s="13">
        <v>2</v>
      </c>
      <c r="D329" s="13">
        <v>0</v>
      </c>
      <c r="E329" s="13">
        <v>0</v>
      </c>
      <c r="F329" s="13">
        <v>0</v>
      </c>
      <c r="G329" s="13">
        <v>0</v>
      </c>
      <c r="H329" s="13">
        <v>2</v>
      </c>
      <c r="I329" s="13">
        <v>0</v>
      </c>
      <c r="J329" s="13">
        <v>0</v>
      </c>
      <c r="K329" s="13">
        <v>0</v>
      </c>
      <c r="L329" s="13">
        <v>0</v>
      </c>
      <c r="M329" s="13">
        <v>0</v>
      </c>
      <c r="N329" s="13">
        <v>0</v>
      </c>
      <c r="O329" s="12">
        <f t="shared" si="143"/>
        <v>15</v>
      </c>
      <c r="Q329" s="14">
        <v>5</v>
      </c>
      <c r="R329" s="13">
        <v>0</v>
      </c>
      <c r="S329" s="13">
        <v>0</v>
      </c>
      <c r="T329" s="13">
        <v>0</v>
      </c>
      <c r="U329" s="13">
        <v>0</v>
      </c>
      <c r="V329" s="13">
        <v>5</v>
      </c>
      <c r="W329" s="13">
        <v>8</v>
      </c>
      <c r="X329" s="13">
        <v>0</v>
      </c>
      <c r="Y329" s="13">
        <v>2</v>
      </c>
      <c r="Z329" s="13">
        <v>0</v>
      </c>
      <c r="AA329" s="13">
        <v>0</v>
      </c>
      <c r="AB329" s="13">
        <v>0</v>
      </c>
      <c r="AC329" s="13">
        <v>0</v>
      </c>
      <c r="AD329" s="12">
        <f t="shared" si="144"/>
        <v>15</v>
      </c>
    </row>
    <row r="330" spans="1:30" x14ac:dyDescent="0.25">
      <c r="A330" s="14">
        <v>6</v>
      </c>
      <c r="B330" s="13">
        <v>24</v>
      </c>
      <c r="C330" s="13">
        <v>5</v>
      </c>
      <c r="D330" s="13">
        <v>0</v>
      </c>
      <c r="E330" s="13">
        <v>0</v>
      </c>
      <c r="F330" s="13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1</v>
      </c>
      <c r="N330" s="13">
        <v>0</v>
      </c>
      <c r="O330" s="12">
        <f t="shared" si="143"/>
        <v>30</v>
      </c>
      <c r="Q330" s="14">
        <v>6</v>
      </c>
      <c r="R330" s="13">
        <v>0</v>
      </c>
      <c r="S330" s="13">
        <v>0</v>
      </c>
      <c r="T330" s="13">
        <v>0</v>
      </c>
      <c r="U330" s="13">
        <v>1</v>
      </c>
      <c r="V330" s="13">
        <v>3</v>
      </c>
      <c r="W330" s="13">
        <v>8</v>
      </c>
      <c r="X330" s="13">
        <v>11</v>
      </c>
      <c r="Y330" s="13">
        <v>4</v>
      </c>
      <c r="Z330" s="13">
        <v>3</v>
      </c>
      <c r="AA330" s="13">
        <v>0</v>
      </c>
      <c r="AB330" s="13">
        <v>0</v>
      </c>
      <c r="AC330" s="13">
        <v>0</v>
      </c>
      <c r="AD330" s="12">
        <f t="shared" si="144"/>
        <v>30</v>
      </c>
    </row>
    <row r="331" spans="1:30" x14ac:dyDescent="0.25">
      <c r="A331" s="14">
        <v>7</v>
      </c>
      <c r="B331" s="13">
        <v>62</v>
      </c>
      <c r="C331" s="13">
        <v>4</v>
      </c>
      <c r="D331" s="13">
        <v>0</v>
      </c>
      <c r="E331" s="13">
        <v>1</v>
      </c>
      <c r="F331" s="13">
        <v>0</v>
      </c>
      <c r="G331" s="13">
        <v>0</v>
      </c>
      <c r="H331" s="13">
        <v>0</v>
      </c>
      <c r="I331" s="13">
        <v>0</v>
      </c>
      <c r="J331" s="13">
        <v>1</v>
      </c>
      <c r="K331" s="13">
        <v>0</v>
      </c>
      <c r="L331" s="13">
        <v>0</v>
      </c>
      <c r="M331" s="13">
        <v>0</v>
      </c>
      <c r="N331" s="13">
        <v>0</v>
      </c>
      <c r="O331" s="12">
        <f t="shared" si="143"/>
        <v>68</v>
      </c>
      <c r="Q331" s="14">
        <v>7</v>
      </c>
      <c r="R331" s="13">
        <v>0</v>
      </c>
      <c r="S331" s="13">
        <v>0</v>
      </c>
      <c r="T331" s="13">
        <v>0</v>
      </c>
      <c r="U331" s="13">
        <v>2</v>
      </c>
      <c r="V331" s="13">
        <v>20</v>
      </c>
      <c r="W331" s="13">
        <v>25</v>
      </c>
      <c r="X331" s="13">
        <v>15</v>
      </c>
      <c r="Y331" s="13">
        <v>4</v>
      </c>
      <c r="Z331" s="13">
        <v>2</v>
      </c>
      <c r="AA331" s="13">
        <v>0</v>
      </c>
      <c r="AB331" s="13">
        <v>0</v>
      </c>
      <c r="AC331" s="13">
        <v>0</v>
      </c>
      <c r="AD331" s="12">
        <f t="shared" si="144"/>
        <v>68</v>
      </c>
    </row>
    <row r="332" spans="1:30" x14ac:dyDescent="0.25">
      <c r="A332" s="14">
        <v>8</v>
      </c>
      <c r="B332" s="13">
        <v>86</v>
      </c>
      <c r="C332" s="13">
        <v>9</v>
      </c>
      <c r="D332" s="13">
        <v>0</v>
      </c>
      <c r="E332" s="13">
        <v>0</v>
      </c>
      <c r="F332" s="13">
        <v>2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2">
        <f t="shared" si="143"/>
        <v>97</v>
      </c>
      <c r="Q332" s="14">
        <v>8</v>
      </c>
      <c r="R332" s="13">
        <v>0</v>
      </c>
      <c r="S332" s="13">
        <v>0</v>
      </c>
      <c r="T332" s="13">
        <v>0</v>
      </c>
      <c r="U332" s="13">
        <v>2</v>
      </c>
      <c r="V332" s="13">
        <v>30</v>
      </c>
      <c r="W332" s="13">
        <v>40</v>
      </c>
      <c r="X332" s="13">
        <v>17</v>
      </c>
      <c r="Y332" s="13">
        <v>5</v>
      </c>
      <c r="Z332" s="13">
        <v>3</v>
      </c>
      <c r="AA332" s="13">
        <v>0</v>
      </c>
      <c r="AB332" s="13">
        <v>0</v>
      </c>
      <c r="AC332" s="13">
        <v>0</v>
      </c>
      <c r="AD332" s="12">
        <f t="shared" si="144"/>
        <v>97</v>
      </c>
    </row>
    <row r="333" spans="1:30" x14ac:dyDescent="0.25">
      <c r="A333" s="14">
        <v>9</v>
      </c>
      <c r="B333" s="13">
        <v>142</v>
      </c>
      <c r="C333" s="13">
        <v>7</v>
      </c>
      <c r="D333" s="13">
        <v>0</v>
      </c>
      <c r="E333" s="13">
        <v>0</v>
      </c>
      <c r="F333" s="13">
        <v>1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1</v>
      </c>
      <c r="M333" s="13">
        <v>0</v>
      </c>
      <c r="N333" s="13">
        <v>0</v>
      </c>
      <c r="O333" s="12">
        <f t="shared" si="143"/>
        <v>151</v>
      </c>
      <c r="Q333" s="14">
        <v>9</v>
      </c>
      <c r="R333" s="13">
        <v>0</v>
      </c>
      <c r="S333" s="13">
        <v>0</v>
      </c>
      <c r="T333" s="13">
        <v>0</v>
      </c>
      <c r="U333" s="13">
        <v>3</v>
      </c>
      <c r="V333" s="13">
        <v>59</v>
      </c>
      <c r="W333" s="13">
        <v>52</v>
      </c>
      <c r="X333" s="13">
        <v>25</v>
      </c>
      <c r="Y333" s="13">
        <v>7</v>
      </c>
      <c r="Z333" s="13">
        <v>5</v>
      </c>
      <c r="AA333" s="13">
        <v>0</v>
      </c>
      <c r="AB333" s="13">
        <v>0</v>
      </c>
      <c r="AC333" s="13">
        <v>0</v>
      </c>
      <c r="AD333" s="12">
        <f t="shared" si="144"/>
        <v>151</v>
      </c>
    </row>
    <row r="334" spans="1:30" x14ac:dyDescent="0.25">
      <c r="A334" s="14">
        <v>10</v>
      </c>
      <c r="B334" s="13">
        <v>258</v>
      </c>
      <c r="C334" s="13">
        <v>23</v>
      </c>
      <c r="D334" s="13">
        <v>0</v>
      </c>
      <c r="E334" s="13">
        <v>0</v>
      </c>
      <c r="F334" s="13">
        <v>0</v>
      </c>
      <c r="G334" s="13">
        <v>0</v>
      </c>
      <c r="H334" s="13">
        <v>4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2">
        <f t="shared" si="143"/>
        <v>285</v>
      </c>
      <c r="Q334" s="14">
        <v>10</v>
      </c>
      <c r="R334" s="13">
        <v>0</v>
      </c>
      <c r="S334" s="13">
        <v>0</v>
      </c>
      <c r="T334" s="13">
        <v>0</v>
      </c>
      <c r="U334" s="13">
        <v>15</v>
      </c>
      <c r="V334" s="13">
        <v>143</v>
      </c>
      <c r="W334" s="13">
        <v>95</v>
      </c>
      <c r="X334" s="13">
        <v>28</v>
      </c>
      <c r="Y334" s="13">
        <v>3</v>
      </c>
      <c r="Z334" s="13">
        <v>1</v>
      </c>
      <c r="AA334" s="13">
        <v>0</v>
      </c>
      <c r="AB334" s="13">
        <v>0</v>
      </c>
      <c r="AC334" s="13">
        <v>0</v>
      </c>
      <c r="AD334" s="12">
        <f t="shared" si="144"/>
        <v>285</v>
      </c>
    </row>
    <row r="335" spans="1:30" x14ac:dyDescent="0.25">
      <c r="A335" s="14">
        <v>11</v>
      </c>
      <c r="B335" s="13">
        <v>356</v>
      </c>
      <c r="C335" s="13">
        <v>19</v>
      </c>
      <c r="D335" s="13">
        <v>0</v>
      </c>
      <c r="E335" s="13">
        <v>0</v>
      </c>
      <c r="F335" s="13">
        <v>0</v>
      </c>
      <c r="G335" s="13">
        <v>0</v>
      </c>
      <c r="H335" s="13">
        <v>0</v>
      </c>
      <c r="I335" s="13">
        <v>1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2">
        <f t="shared" si="143"/>
        <v>376</v>
      </c>
      <c r="Q335" s="14">
        <v>11</v>
      </c>
      <c r="R335" s="13">
        <v>0</v>
      </c>
      <c r="S335" s="13">
        <v>0</v>
      </c>
      <c r="T335" s="13">
        <v>2</v>
      </c>
      <c r="U335" s="13">
        <v>18</v>
      </c>
      <c r="V335" s="13">
        <v>199</v>
      </c>
      <c r="W335" s="13">
        <v>124</v>
      </c>
      <c r="X335" s="13">
        <v>27</v>
      </c>
      <c r="Y335" s="13">
        <v>6</v>
      </c>
      <c r="Z335" s="13">
        <v>0</v>
      </c>
      <c r="AA335" s="13">
        <v>0</v>
      </c>
      <c r="AB335" s="13">
        <v>0</v>
      </c>
      <c r="AC335" s="13">
        <v>0</v>
      </c>
      <c r="AD335" s="12">
        <f t="shared" si="144"/>
        <v>376</v>
      </c>
    </row>
    <row r="336" spans="1:30" x14ac:dyDescent="0.25">
      <c r="A336" s="14">
        <v>12</v>
      </c>
      <c r="B336" s="13">
        <v>397</v>
      </c>
      <c r="C336" s="13">
        <v>30</v>
      </c>
      <c r="D336" s="13">
        <v>0</v>
      </c>
      <c r="E336" s="13">
        <v>0</v>
      </c>
      <c r="F336" s="13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2">
        <f t="shared" si="143"/>
        <v>427</v>
      </c>
      <c r="Q336" s="14">
        <v>12</v>
      </c>
      <c r="R336" s="13">
        <v>0</v>
      </c>
      <c r="S336" s="13">
        <v>3</v>
      </c>
      <c r="T336" s="13">
        <v>0</v>
      </c>
      <c r="U336" s="13">
        <v>29</v>
      </c>
      <c r="V336" s="13">
        <v>219</v>
      </c>
      <c r="W336" s="13">
        <v>136</v>
      </c>
      <c r="X336" s="13">
        <v>38</v>
      </c>
      <c r="Y336" s="13">
        <v>2</v>
      </c>
      <c r="Z336" s="13">
        <v>0</v>
      </c>
      <c r="AA336" s="13">
        <v>0</v>
      </c>
      <c r="AB336" s="13">
        <v>0</v>
      </c>
      <c r="AC336" s="13">
        <v>0</v>
      </c>
      <c r="AD336" s="12">
        <f t="shared" si="144"/>
        <v>427</v>
      </c>
    </row>
    <row r="337" spans="1:30" x14ac:dyDescent="0.25">
      <c r="A337" s="14">
        <v>13</v>
      </c>
      <c r="B337" s="13">
        <v>407</v>
      </c>
      <c r="C337" s="13">
        <v>18</v>
      </c>
      <c r="D337" s="13">
        <v>0</v>
      </c>
      <c r="E337" s="13">
        <v>0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1</v>
      </c>
      <c r="N337" s="13">
        <v>0</v>
      </c>
      <c r="O337" s="12">
        <f t="shared" si="143"/>
        <v>426</v>
      </c>
      <c r="Q337" s="14">
        <v>13</v>
      </c>
      <c r="R337" s="13">
        <v>0</v>
      </c>
      <c r="S337" s="13">
        <v>3</v>
      </c>
      <c r="T337" s="13">
        <v>5</v>
      </c>
      <c r="U337" s="13">
        <v>34</v>
      </c>
      <c r="V337" s="13">
        <v>197</v>
      </c>
      <c r="W337" s="13">
        <v>160</v>
      </c>
      <c r="X337" s="13">
        <v>23</v>
      </c>
      <c r="Y337" s="13">
        <v>4</v>
      </c>
      <c r="Z337" s="13">
        <v>0</v>
      </c>
      <c r="AA337" s="13">
        <v>0</v>
      </c>
      <c r="AB337" s="13">
        <v>0</v>
      </c>
      <c r="AC337" s="13">
        <v>0</v>
      </c>
      <c r="AD337" s="12">
        <f t="shared" si="144"/>
        <v>426</v>
      </c>
    </row>
    <row r="338" spans="1:30" x14ac:dyDescent="0.25">
      <c r="A338" s="14">
        <v>14</v>
      </c>
      <c r="B338" s="13">
        <v>352</v>
      </c>
      <c r="C338" s="13">
        <v>19</v>
      </c>
      <c r="D338" s="13">
        <v>1</v>
      </c>
      <c r="E338" s="13">
        <v>0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2">
        <f t="shared" si="143"/>
        <v>372</v>
      </c>
      <c r="Q338" s="14">
        <v>14</v>
      </c>
      <c r="R338" s="13">
        <v>0</v>
      </c>
      <c r="S338" s="13">
        <v>0</v>
      </c>
      <c r="T338" s="13">
        <v>1</v>
      </c>
      <c r="U338" s="13">
        <v>27</v>
      </c>
      <c r="V338" s="13">
        <v>197</v>
      </c>
      <c r="W338" s="13">
        <v>120</v>
      </c>
      <c r="X338" s="13">
        <v>23</v>
      </c>
      <c r="Y338" s="13">
        <v>3</v>
      </c>
      <c r="Z338" s="13">
        <v>1</v>
      </c>
      <c r="AA338" s="13">
        <v>0</v>
      </c>
      <c r="AB338" s="13">
        <v>0</v>
      </c>
      <c r="AC338" s="13">
        <v>0</v>
      </c>
      <c r="AD338" s="12">
        <f t="shared" si="144"/>
        <v>372</v>
      </c>
    </row>
    <row r="339" spans="1:30" x14ac:dyDescent="0.25">
      <c r="A339" s="14">
        <v>15</v>
      </c>
      <c r="B339" s="13">
        <v>321</v>
      </c>
      <c r="C339" s="13">
        <v>24</v>
      </c>
      <c r="D339" s="13">
        <v>0</v>
      </c>
      <c r="E339" s="13">
        <v>0</v>
      </c>
      <c r="F339" s="13">
        <v>1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2">
        <f t="shared" si="143"/>
        <v>346</v>
      </c>
      <c r="Q339" s="14">
        <v>15</v>
      </c>
      <c r="R339" s="13">
        <v>0</v>
      </c>
      <c r="S339" s="13">
        <v>0</v>
      </c>
      <c r="T339" s="13">
        <v>1</v>
      </c>
      <c r="U339" s="13">
        <v>36</v>
      </c>
      <c r="V339" s="13">
        <v>158</v>
      </c>
      <c r="W339" s="13">
        <v>122</v>
      </c>
      <c r="X339" s="13">
        <v>27</v>
      </c>
      <c r="Y339" s="13">
        <v>1</v>
      </c>
      <c r="Z339" s="13">
        <v>0</v>
      </c>
      <c r="AA339" s="13">
        <v>1</v>
      </c>
      <c r="AB339" s="13">
        <v>0</v>
      </c>
      <c r="AC339" s="13">
        <v>0</v>
      </c>
      <c r="AD339" s="12">
        <f t="shared" si="144"/>
        <v>346</v>
      </c>
    </row>
    <row r="340" spans="1:30" x14ac:dyDescent="0.25">
      <c r="A340" s="14">
        <v>16</v>
      </c>
      <c r="B340" s="13">
        <v>291</v>
      </c>
      <c r="C340" s="13">
        <v>11</v>
      </c>
      <c r="D340" s="13">
        <v>0</v>
      </c>
      <c r="E340" s="13">
        <v>0</v>
      </c>
      <c r="F340" s="13">
        <v>2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2</v>
      </c>
      <c r="N340" s="13">
        <v>0</v>
      </c>
      <c r="O340" s="12">
        <f t="shared" si="143"/>
        <v>306</v>
      </c>
      <c r="Q340" s="14">
        <v>16</v>
      </c>
      <c r="R340" s="13">
        <v>0</v>
      </c>
      <c r="S340" s="13">
        <v>0</v>
      </c>
      <c r="T340" s="13">
        <v>5</v>
      </c>
      <c r="U340" s="13">
        <v>27</v>
      </c>
      <c r="V340" s="13">
        <v>136</v>
      </c>
      <c r="W340" s="13">
        <v>99</v>
      </c>
      <c r="X340" s="13">
        <v>37</v>
      </c>
      <c r="Y340" s="13">
        <v>2</v>
      </c>
      <c r="Z340" s="13">
        <v>0</v>
      </c>
      <c r="AA340" s="13">
        <v>0</v>
      </c>
      <c r="AB340" s="13">
        <v>0</v>
      </c>
      <c r="AC340" s="13">
        <v>0</v>
      </c>
      <c r="AD340" s="12">
        <f t="shared" si="144"/>
        <v>306</v>
      </c>
    </row>
    <row r="341" spans="1:30" x14ac:dyDescent="0.25">
      <c r="A341" s="14">
        <v>17</v>
      </c>
      <c r="B341" s="13">
        <v>301</v>
      </c>
      <c r="C341" s="13">
        <v>20</v>
      </c>
      <c r="D341" s="13">
        <v>0</v>
      </c>
      <c r="E341" s="13">
        <v>0</v>
      </c>
      <c r="F341" s="13">
        <v>2</v>
      </c>
      <c r="G341" s="13">
        <v>0</v>
      </c>
      <c r="H341" s="13">
        <v>0</v>
      </c>
      <c r="I341" s="13">
        <v>1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2">
        <f t="shared" si="143"/>
        <v>324</v>
      </c>
      <c r="Q341" s="14">
        <v>17</v>
      </c>
      <c r="R341" s="13">
        <v>0</v>
      </c>
      <c r="S341" s="13">
        <v>0</v>
      </c>
      <c r="T341" s="13">
        <v>2</v>
      </c>
      <c r="U341" s="13">
        <v>23</v>
      </c>
      <c r="V341" s="13">
        <v>157</v>
      </c>
      <c r="W341" s="13">
        <v>111</v>
      </c>
      <c r="X341" s="13">
        <v>27</v>
      </c>
      <c r="Y341" s="13">
        <v>3</v>
      </c>
      <c r="Z341" s="13">
        <v>1</v>
      </c>
      <c r="AA341" s="13">
        <v>0</v>
      </c>
      <c r="AB341" s="13">
        <v>0</v>
      </c>
      <c r="AC341" s="13">
        <v>0</v>
      </c>
      <c r="AD341" s="12">
        <f t="shared" si="144"/>
        <v>324</v>
      </c>
    </row>
    <row r="342" spans="1:30" x14ac:dyDescent="0.25">
      <c r="A342" s="14">
        <v>18</v>
      </c>
      <c r="B342" s="13">
        <v>284</v>
      </c>
      <c r="C342" s="13">
        <v>15</v>
      </c>
      <c r="D342" s="13">
        <v>0</v>
      </c>
      <c r="E342" s="13">
        <v>0</v>
      </c>
      <c r="F342" s="13">
        <v>1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0</v>
      </c>
      <c r="N342" s="13">
        <v>0</v>
      </c>
      <c r="O342" s="12">
        <f t="shared" si="143"/>
        <v>300</v>
      </c>
      <c r="Q342" s="14">
        <v>18</v>
      </c>
      <c r="R342" s="13">
        <v>0</v>
      </c>
      <c r="S342" s="13">
        <v>0</v>
      </c>
      <c r="T342" s="13">
        <v>0</v>
      </c>
      <c r="U342" s="13">
        <v>14</v>
      </c>
      <c r="V342" s="13">
        <v>118</v>
      </c>
      <c r="W342" s="13">
        <v>120</v>
      </c>
      <c r="X342" s="13">
        <v>39</v>
      </c>
      <c r="Y342" s="13">
        <v>7</v>
      </c>
      <c r="Z342" s="13">
        <v>2</v>
      </c>
      <c r="AA342" s="13">
        <v>0</v>
      </c>
      <c r="AB342" s="13">
        <v>0</v>
      </c>
      <c r="AC342" s="13">
        <v>0</v>
      </c>
      <c r="AD342" s="12">
        <f t="shared" si="144"/>
        <v>300</v>
      </c>
    </row>
    <row r="343" spans="1:30" x14ac:dyDescent="0.25">
      <c r="A343" s="14">
        <v>19</v>
      </c>
      <c r="B343" s="13">
        <v>199</v>
      </c>
      <c r="C343" s="13">
        <v>16</v>
      </c>
      <c r="D343" s="13">
        <v>1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1</v>
      </c>
      <c r="L343" s="13">
        <v>0</v>
      </c>
      <c r="M343" s="13">
        <v>0</v>
      </c>
      <c r="N343" s="13">
        <v>0</v>
      </c>
      <c r="O343" s="12">
        <f t="shared" si="143"/>
        <v>217</v>
      </c>
      <c r="Q343" s="14">
        <v>19</v>
      </c>
      <c r="R343" s="13">
        <v>0</v>
      </c>
      <c r="S343" s="13">
        <v>0</v>
      </c>
      <c r="T343" s="13">
        <v>1</v>
      </c>
      <c r="U343" s="13">
        <v>22</v>
      </c>
      <c r="V343" s="13">
        <v>92</v>
      </c>
      <c r="W343" s="13">
        <v>74</v>
      </c>
      <c r="X343" s="13">
        <v>23</v>
      </c>
      <c r="Y343" s="13">
        <v>4</v>
      </c>
      <c r="Z343" s="13">
        <v>0</v>
      </c>
      <c r="AA343" s="13">
        <v>1</v>
      </c>
      <c r="AB343" s="13">
        <v>0</v>
      </c>
      <c r="AC343" s="13">
        <v>0</v>
      </c>
      <c r="AD343" s="12">
        <f t="shared" si="144"/>
        <v>217</v>
      </c>
    </row>
    <row r="344" spans="1:30" x14ac:dyDescent="0.25">
      <c r="A344" s="14">
        <v>20</v>
      </c>
      <c r="B344" s="13">
        <v>156</v>
      </c>
      <c r="C344" s="13">
        <v>13</v>
      </c>
      <c r="D344" s="13">
        <v>0</v>
      </c>
      <c r="E344" s="13">
        <v>0</v>
      </c>
      <c r="F344" s="13">
        <v>0</v>
      </c>
      <c r="G344" s="13">
        <v>0</v>
      </c>
      <c r="H344" s="13">
        <v>0</v>
      </c>
      <c r="I344" s="13">
        <v>1</v>
      </c>
      <c r="J344" s="13">
        <v>0</v>
      </c>
      <c r="K344" s="13">
        <v>0</v>
      </c>
      <c r="L344" s="13">
        <v>0</v>
      </c>
      <c r="M344" s="13">
        <v>0</v>
      </c>
      <c r="N344" s="13">
        <v>0</v>
      </c>
      <c r="O344" s="12">
        <f t="shared" si="143"/>
        <v>170</v>
      </c>
      <c r="Q344" s="14">
        <v>20</v>
      </c>
      <c r="R344" s="13">
        <v>0</v>
      </c>
      <c r="S344" s="13">
        <v>0</v>
      </c>
      <c r="T344" s="13">
        <v>0</v>
      </c>
      <c r="U344" s="13">
        <v>3</v>
      </c>
      <c r="V344" s="13">
        <v>69</v>
      </c>
      <c r="W344" s="13">
        <v>63</v>
      </c>
      <c r="X344" s="13">
        <v>21</v>
      </c>
      <c r="Y344" s="13">
        <v>11</v>
      </c>
      <c r="Z344" s="13">
        <v>3</v>
      </c>
      <c r="AA344" s="13">
        <v>0</v>
      </c>
      <c r="AB344" s="13">
        <v>0</v>
      </c>
      <c r="AC344" s="13">
        <v>0</v>
      </c>
      <c r="AD344" s="12">
        <f t="shared" si="144"/>
        <v>170</v>
      </c>
    </row>
    <row r="345" spans="1:30" x14ac:dyDescent="0.25">
      <c r="A345" s="14">
        <v>21</v>
      </c>
      <c r="B345" s="13">
        <v>137</v>
      </c>
      <c r="C345" s="13">
        <v>8</v>
      </c>
      <c r="D345" s="13">
        <v>0</v>
      </c>
      <c r="E345" s="13">
        <v>0</v>
      </c>
      <c r="F345" s="13">
        <v>2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2">
        <f t="shared" si="143"/>
        <v>147</v>
      </c>
      <c r="Q345" s="14">
        <v>21</v>
      </c>
      <c r="R345" s="13">
        <v>0</v>
      </c>
      <c r="S345" s="13">
        <v>0</v>
      </c>
      <c r="T345" s="13">
        <v>2</v>
      </c>
      <c r="U345" s="13">
        <v>4</v>
      </c>
      <c r="V345" s="13">
        <v>63</v>
      </c>
      <c r="W345" s="13">
        <v>50</v>
      </c>
      <c r="X345" s="13">
        <v>19</v>
      </c>
      <c r="Y345" s="13">
        <v>7</v>
      </c>
      <c r="Z345" s="13">
        <v>1</v>
      </c>
      <c r="AA345" s="13">
        <v>1</v>
      </c>
      <c r="AB345" s="13">
        <v>0</v>
      </c>
      <c r="AC345" s="13">
        <v>0</v>
      </c>
      <c r="AD345" s="12">
        <f t="shared" si="144"/>
        <v>147</v>
      </c>
    </row>
    <row r="346" spans="1:30" x14ac:dyDescent="0.25">
      <c r="A346" s="14">
        <v>22</v>
      </c>
      <c r="B346" s="13">
        <v>75</v>
      </c>
      <c r="C346" s="13">
        <v>3</v>
      </c>
      <c r="D346" s="13">
        <v>0</v>
      </c>
      <c r="E346" s="13">
        <v>0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1</v>
      </c>
      <c r="N346" s="13">
        <v>0</v>
      </c>
      <c r="O346" s="12">
        <f t="shared" si="143"/>
        <v>79</v>
      </c>
      <c r="Q346" s="14">
        <v>22</v>
      </c>
      <c r="R346" s="13">
        <v>0</v>
      </c>
      <c r="S346" s="13">
        <v>0</v>
      </c>
      <c r="T346" s="13">
        <v>0</v>
      </c>
      <c r="U346" s="13">
        <v>3</v>
      </c>
      <c r="V346" s="13">
        <v>29</v>
      </c>
      <c r="W346" s="13">
        <v>29</v>
      </c>
      <c r="X346" s="13">
        <v>15</v>
      </c>
      <c r="Y346" s="13">
        <v>3</v>
      </c>
      <c r="Z346" s="13">
        <v>0</v>
      </c>
      <c r="AA346" s="13">
        <v>0</v>
      </c>
      <c r="AB346" s="13">
        <v>0</v>
      </c>
      <c r="AC346" s="13">
        <v>0</v>
      </c>
      <c r="AD346" s="12">
        <f t="shared" si="144"/>
        <v>79</v>
      </c>
    </row>
    <row r="347" spans="1:30" x14ac:dyDescent="0.25">
      <c r="A347" s="14">
        <v>23</v>
      </c>
      <c r="B347" s="13">
        <v>48</v>
      </c>
      <c r="C347" s="13">
        <v>5</v>
      </c>
      <c r="D347" s="13">
        <v>0</v>
      </c>
      <c r="E347" s="13">
        <v>0</v>
      </c>
      <c r="F347" s="13">
        <v>0</v>
      </c>
      <c r="G347" s="13">
        <v>0</v>
      </c>
      <c r="H347" s="13">
        <v>0</v>
      </c>
      <c r="I347" s="13">
        <v>0</v>
      </c>
      <c r="J347" s="13">
        <v>0</v>
      </c>
      <c r="K347" s="13">
        <v>0</v>
      </c>
      <c r="L347" s="13">
        <v>0</v>
      </c>
      <c r="M347" s="13">
        <v>0</v>
      </c>
      <c r="N347" s="13">
        <v>0</v>
      </c>
      <c r="O347" s="12">
        <f t="shared" si="143"/>
        <v>53</v>
      </c>
      <c r="Q347" s="14">
        <v>23</v>
      </c>
      <c r="R347" s="13">
        <v>0</v>
      </c>
      <c r="S347" s="13">
        <v>0</v>
      </c>
      <c r="T347" s="13">
        <v>0</v>
      </c>
      <c r="U347" s="13">
        <v>2</v>
      </c>
      <c r="V347" s="13">
        <v>10</v>
      </c>
      <c r="W347" s="13">
        <v>23</v>
      </c>
      <c r="X347" s="13">
        <v>15</v>
      </c>
      <c r="Y347" s="13">
        <v>2</v>
      </c>
      <c r="Z347" s="13">
        <v>1</v>
      </c>
      <c r="AA347" s="13">
        <v>0</v>
      </c>
      <c r="AB347" s="13">
        <v>0</v>
      </c>
      <c r="AC347" s="13">
        <v>0</v>
      </c>
      <c r="AD347" s="12">
        <f t="shared" si="144"/>
        <v>53</v>
      </c>
    </row>
    <row r="348" spans="1:30" x14ac:dyDescent="0.25">
      <c r="A348" s="14">
        <v>24</v>
      </c>
      <c r="B348" s="13">
        <v>30</v>
      </c>
      <c r="C348" s="13">
        <v>1</v>
      </c>
      <c r="D348" s="13">
        <v>0</v>
      </c>
      <c r="E348" s="13">
        <v>0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2">
        <f t="shared" si="143"/>
        <v>31</v>
      </c>
      <c r="Q348" s="14">
        <v>24</v>
      </c>
      <c r="R348" s="13">
        <v>0</v>
      </c>
      <c r="S348" s="13">
        <v>0</v>
      </c>
      <c r="T348" s="13">
        <v>0</v>
      </c>
      <c r="U348" s="13">
        <v>3</v>
      </c>
      <c r="V348" s="13">
        <v>6</v>
      </c>
      <c r="W348" s="13">
        <v>13</v>
      </c>
      <c r="X348" s="13">
        <v>5</v>
      </c>
      <c r="Y348" s="13">
        <v>3</v>
      </c>
      <c r="Z348" s="13">
        <v>1</v>
      </c>
      <c r="AA348" s="13">
        <v>0</v>
      </c>
      <c r="AB348" s="13">
        <v>0</v>
      </c>
      <c r="AC348" s="13">
        <v>0</v>
      </c>
      <c r="AD348" s="12">
        <f t="shared" si="144"/>
        <v>31</v>
      </c>
    </row>
    <row r="350" spans="1:30" x14ac:dyDescent="0.25">
      <c r="A350" s="11" t="s">
        <v>3</v>
      </c>
      <c r="B350" s="10">
        <f t="shared" ref="B350:O350" si="145">SUM(B332:B343)</f>
        <v>3394</v>
      </c>
      <c r="C350" s="10">
        <f t="shared" si="145"/>
        <v>211</v>
      </c>
      <c r="D350" s="10">
        <f t="shared" si="145"/>
        <v>2</v>
      </c>
      <c r="E350" s="10">
        <f t="shared" si="145"/>
        <v>0</v>
      </c>
      <c r="F350" s="10">
        <f t="shared" si="145"/>
        <v>9</v>
      </c>
      <c r="G350" s="10">
        <f t="shared" si="145"/>
        <v>0</v>
      </c>
      <c r="H350" s="10">
        <f t="shared" si="145"/>
        <v>4</v>
      </c>
      <c r="I350" s="10">
        <f t="shared" si="145"/>
        <v>2</v>
      </c>
      <c r="J350" s="10">
        <f t="shared" si="145"/>
        <v>0</v>
      </c>
      <c r="K350" s="10">
        <f t="shared" si="145"/>
        <v>1</v>
      </c>
      <c r="L350" s="10">
        <f t="shared" si="145"/>
        <v>1</v>
      </c>
      <c r="M350" s="10">
        <f t="shared" si="145"/>
        <v>3</v>
      </c>
      <c r="N350" s="10">
        <f t="shared" si="145"/>
        <v>0</v>
      </c>
      <c r="O350" s="3">
        <f t="shared" si="145"/>
        <v>3627</v>
      </c>
      <c r="Q350" s="11" t="s">
        <v>3</v>
      </c>
      <c r="R350" s="10">
        <f t="shared" ref="R350:AD350" si="146">SUM(R332:R343)</f>
        <v>0</v>
      </c>
      <c r="S350" s="10">
        <f t="shared" si="146"/>
        <v>6</v>
      </c>
      <c r="T350" s="10">
        <f t="shared" si="146"/>
        <v>17</v>
      </c>
      <c r="U350" s="10">
        <f t="shared" si="146"/>
        <v>250</v>
      </c>
      <c r="V350" s="10">
        <f t="shared" si="146"/>
        <v>1705</v>
      </c>
      <c r="W350" s="10">
        <f t="shared" si="146"/>
        <v>1253</v>
      </c>
      <c r="X350" s="10">
        <f t="shared" si="146"/>
        <v>334</v>
      </c>
      <c r="Y350" s="10">
        <f t="shared" si="146"/>
        <v>47</v>
      </c>
      <c r="Z350" s="10">
        <f t="shared" si="146"/>
        <v>13</v>
      </c>
      <c r="AA350" s="10">
        <f t="shared" si="146"/>
        <v>2</v>
      </c>
      <c r="AB350" s="10">
        <f t="shared" si="146"/>
        <v>0</v>
      </c>
      <c r="AC350" s="10">
        <f t="shared" si="146"/>
        <v>0</v>
      </c>
      <c r="AD350" s="3">
        <f t="shared" si="146"/>
        <v>3627</v>
      </c>
    </row>
    <row r="351" spans="1:30" x14ac:dyDescent="0.25">
      <c r="A351" s="9" t="s">
        <v>2</v>
      </c>
      <c r="B351" s="8">
        <f t="shared" ref="B351:O351" si="147">SUM(B331:B346)</f>
        <v>3824</v>
      </c>
      <c r="C351" s="8">
        <f t="shared" si="147"/>
        <v>239</v>
      </c>
      <c r="D351" s="8">
        <f t="shared" si="147"/>
        <v>2</v>
      </c>
      <c r="E351" s="8">
        <f t="shared" si="147"/>
        <v>1</v>
      </c>
      <c r="F351" s="8">
        <f t="shared" si="147"/>
        <v>11</v>
      </c>
      <c r="G351" s="8">
        <f t="shared" si="147"/>
        <v>0</v>
      </c>
      <c r="H351" s="8">
        <f t="shared" si="147"/>
        <v>4</v>
      </c>
      <c r="I351" s="8">
        <f t="shared" si="147"/>
        <v>3</v>
      </c>
      <c r="J351" s="8">
        <f t="shared" si="147"/>
        <v>1</v>
      </c>
      <c r="K351" s="8">
        <f t="shared" si="147"/>
        <v>1</v>
      </c>
      <c r="L351" s="8">
        <f t="shared" si="147"/>
        <v>1</v>
      </c>
      <c r="M351" s="8">
        <f t="shared" si="147"/>
        <v>4</v>
      </c>
      <c r="N351" s="8">
        <f t="shared" si="147"/>
        <v>0</v>
      </c>
      <c r="O351" s="3">
        <f t="shared" si="147"/>
        <v>4091</v>
      </c>
      <c r="Q351" s="9" t="s">
        <v>2</v>
      </c>
      <c r="R351" s="8">
        <f t="shared" ref="R351:AD351" si="148">SUM(R331:R346)</f>
        <v>0</v>
      </c>
      <c r="S351" s="8">
        <f t="shared" si="148"/>
        <v>6</v>
      </c>
      <c r="T351" s="8">
        <f t="shared" si="148"/>
        <v>19</v>
      </c>
      <c r="U351" s="8">
        <f t="shared" si="148"/>
        <v>262</v>
      </c>
      <c r="V351" s="8">
        <f t="shared" si="148"/>
        <v>1886</v>
      </c>
      <c r="W351" s="8">
        <f t="shared" si="148"/>
        <v>1420</v>
      </c>
      <c r="X351" s="8">
        <f t="shared" si="148"/>
        <v>404</v>
      </c>
      <c r="Y351" s="8">
        <f t="shared" si="148"/>
        <v>72</v>
      </c>
      <c r="Z351" s="8">
        <f t="shared" si="148"/>
        <v>19</v>
      </c>
      <c r="AA351" s="8">
        <f t="shared" si="148"/>
        <v>3</v>
      </c>
      <c r="AB351" s="8">
        <f t="shared" si="148"/>
        <v>0</v>
      </c>
      <c r="AC351" s="8">
        <f t="shared" si="148"/>
        <v>0</v>
      </c>
      <c r="AD351" s="3">
        <f t="shared" si="148"/>
        <v>4091</v>
      </c>
    </row>
    <row r="352" spans="1:30" x14ac:dyDescent="0.25">
      <c r="A352" s="7" t="s">
        <v>1</v>
      </c>
      <c r="B352" s="6">
        <f t="shared" ref="B352:O352" si="149">SUM(B331:B348)</f>
        <v>3902</v>
      </c>
      <c r="C352" s="6">
        <f t="shared" si="149"/>
        <v>245</v>
      </c>
      <c r="D352" s="6">
        <f t="shared" si="149"/>
        <v>2</v>
      </c>
      <c r="E352" s="6">
        <f t="shared" si="149"/>
        <v>1</v>
      </c>
      <c r="F352" s="6">
        <f t="shared" si="149"/>
        <v>11</v>
      </c>
      <c r="G352" s="6">
        <f t="shared" si="149"/>
        <v>0</v>
      </c>
      <c r="H352" s="6">
        <f t="shared" si="149"/>
        <v>4</v>
      </c>
      <c r="I352" s="6">
        <f t="shared" si="149"/>
        <v>3</v>
      </c>
      <c r="J352" s="6">
        <f t="shared" si="149"/>
        <v>1</v>
      </c>
      <c r="K352" s="6">
        <f t="shared" si="149"/>
        <v>1</v>
      </c>
      <c r="L352" s="6">
        <f t="shared" si="149"/>
        <v>1</v>
      </c>
      <c r="M352" s="6">
        <f t="shared" si="149"/>
        <v>4</v>
      </c>
      <c r="N352" s="6">
        <f t="shared" si="149"/>
        <v>0</v>
      </c>
      <c r="O352" s="3">
        <f t="shared" si="149"/>
        <v>4175</v>
      </c>
      <c r="Q352" s="7" t="s">
        <v>1</v>
      </c>
      <c r="R352" s="6">
        <f t="shared" ref="R352:AD352" si="150">SUM(R331:R348)</f>
        <v>0</v>
      </c>
      <c r="S352" s="6">
        <f t="shared" si="150"/>
        <v>6</v>
      </c>
      <c r="T352" s="6">
        <f t="shared" si="150"/>
        <v>19</v>
      </c>
      <c r="U352" s="6">
        <f t="shared" si="150"/>
        <v>267</v>
      </c>
      <c r="V352" s="6">
        <f t="shared" si="150"/>
        <v>1902</v>
      </c>
      <c r="W352" s="6">
        <f t="shared" si="150"/>
        <v>1456</v>
      </c>
      <c r="X352" s="6">
        <f t="shared" si="150"/>
        <v>424</v>
      </c>
      <c r="Y352" s="6">
        <f t="shared" si="150"/>
        <v>77</v>
      </c>
      <c r="Z352" s="6">
        <f t="shared" si="150"/>
        <v>21</v>
      </c>
      <c r="AA352" s="6">
        <f t="shared" si="150"/>
        <v>3</v>
      </c>
      <c r="AB352" s="6">
        <f t="shared" si="150"/>
        <v>0</v>
      </c>
      <c r="AC352" s="6">
        <f t="shared" si="150"/>
        <v>0</v>
      </c>
      <c r="AD352" s="3">
        <f t="shared" si="150"/>
        <v>4175</v>
      </c>
    </row>
    <row r="353" spans="1:30" x14ac:dyDescent="0.25">
      <c r="A353" s="5" t="s">
        <v>0</v>
      </c>
      <c r="B353" s="4">
        <f t="shared" ref="B353:O353" si="151">SUM(B325:B348)</f>
        <v>4004</v>
      </c>
      <c r="C353" s="4">
        <f t="shared" si="151"/>
        <v>262</v>
      </c>
      <c r="D353" s="4">
        <f t="shared" si="151"/>
        <v>2</v>
      </c>
      <c r="E353" s="4">
        <f t="shared" si="151"/>
        <v>1</v>
      </c>
      <c r="F353" s="4">
        <f t="shared" si="151"/>
        <v>11</v>
      </c>
      <c r="G353" s="4">
        <f t="shared" si="151"/>
        <v>0</v>
      </c>
      <c r="H353" s="4">
        <f t="shared" si="151"/>
        <v>6</v>
      </c>
      <c r="I353" s="4">
        <f t="shared" si="151"/>
        <v>3</v>
      </c>
      <c r="J353" s="4">
        <f t="shared" si="151"/>
        <v>1</v>
      </c>
      <c r="K353" s="4">
        <f t="shared" si="151"/>
        <v>1</v>
      </c>
      <c r="L353" s="4">
        <f t="shared" si="151"/>
        <v>1</v>
      </c>
      <c r="M353" s="4">
        <f t="shared" si="151"/>
        <v>5</v>
      </c>
      <c r="N353" s="4">
        <f t="shared" si="151"/>
        <v>0</v>
      </c>
      <c r="O353" s="3">
        <f t="shared" si="151"/>
        <v>4297</v>
      </c>
      <c r="Q353" s="5" t="s">
        <v>0</v>
      </c>
      <c r="R353" s="4">
        <f t="shared" ref="R353:AD353" si="152">SUM(R325:R348)</f>
        <v>0</v>
      </c>
      <c r="S353" s="4">
        <f t="shared" si="152"/>
        <v>6</v>
      </c>
      <c r="T353" s="4">
        <f t="shared" si="152"/>
        <v>19</v>
      </c>
      <c r="U353" s="4">
        <f t="shared" si="152"/>
        <v>272</v>
      </c>
      <c r="V353" s="4">
        <f t="shared" si="152"/>
        <v>1943</v>
      </c>
      <c r="W353" s="4">
        <f t="shared" si="152"/>
        <v>1492</v>
      </c>
      <c r="X353" s="4">
        <f t="shared" si="152"/>
        <v>448</v>
      </c>
      <c r="Y353" s="4">
        <f t="shared" si="152"/>
        <v>89</v>
      </c>
      <c r="Z353" s="4">
        <f t="shared" si="152"/>
        <v>25</v>
      </c>
      <c r="AA353" s="4">
        <f t="shared" si="152"/>
        <v>3</v>
      </c>
      <c r="AB353" s="4">
        <f t="shared" si="152"/>
        <v>0</v>
      </c>
      <c r="AC353" s="4">
        <f t="shared" si="152"/>
        <v>0</v>
      </c>
      <c r="AD353" s="3">
        <f t="shared" si="152"/>
        <v>4297</v>
      </c>
    </row>
    <row r="356" spans="1:30" x14ac:dyDescent="0.25">
      <c r="A356" s="16"/>
      <c r="B356" s="17" t="s">
        <v>9</v>
      </c>
      <c r="C356" s="16" t="str">
        <f>C6</f>
        <v>Northbound</v>
      </c>
      <c r="R356" s="17" t="s">
        <v>9</v>
      </c>
      <c r="S356" s="16" t="str">
        <f>C6</f>
        <v>Northbound</v>
      </c>
    </row>
    <row r="357" spans="1:30" x14ac:dyDescent="0.25">
      <c r="A357" s="14" t="str">
        <f>TEXT(A358,"dddd")</f>
        <v>Monday</v>
      </c>
      <c r="Q357" s="14" t="str">
        <f>TEXT(Q358,"dddd")</f>
        <v>Monday</v>
      </c>
    </row>
    <row r="358" spans="1:30" x14ac:dyDescent="0.25">
      <c r="A358" s="15">
        <f>A288+1</f>
        <v>44382</v>
      </c>
      <c r="B358" s="166" t="s">
        <v>7</v>
      </c>
      <c r="C358" s="167"/>
      <c r="D358" s="167"/>
      <c r="E358" s="167"/>
      <c r="F358" s="167"/>
      <c r="G358" s="167"/>
      <c r="H358" s="167"/>
      <c r="I358" s="167"/>
      <c r="J358" s="167"/>
      <c r="K358" s="167"/>
      <c r="L358" s="167"/>
      <c r="M358" s="167"/>
      <c r="N358" s="167"/>
      <c r="O358" s="168"/>
      <c r="Q358" s="15">
        <f>Q288+1</f>
        <v>44382</v>
      </c>
      <c r="R358" s="166" t="s">
        <v>6</v>
      </c>
      <c r="S358" s="167"/>
      <c r="T358" s="167"/>
      <c r="U358" s="167"/>
      <c r="V358" s="167"/>
      <c r="W358" s="167"/>
      <c r="X358" s="167"/>
      <c r="Y358" s="167"/>
      <c r="Z358" s="167"/>
      <c r="AA358" s="167"/>
      <c r="AB358" s="167"/>
      <c r="AC358" s="167"/>
      <c r="AD358" s="168"/>
    </row>
    <row r="359" spans="1:30" x14ac:dyDescent="0.25">
      <c r="A359" s="14" t="s">
        <v>5</v>
      </c>
      <c r="B359" s="14">
        <v>1</v>
      </c>
      <c r="C359" s="14">
        <v>2</v>
      </c>
      <c r="D359" s="14">
        <v>3</v>
      </c>
      <c r="E359" s="14">
        <v>4</v>
      </c>
      <c r="F359" s="14">
        <v>5</v>
      </c>
      <c r="G359" s="14">
        <v>6</v>
      </c>
      <c r="H359" s="14">
        <v>7</v>
      </c>
      <c r="I359" s="14">
        <v>8</v>
      </c>
      <c r="J359" s="14">
        <v>9</v>
      </c>
      <c r="K359" s="14">
        <v>10</v>
      </c>
      <c r="L359" s="14">
        <v>11</v>
      </c>
      <c r="M359" s="14">
        <v>12</v>
      </c>
      <c r="N359" s="14">
        <v>13</v>
      </c>
      <c r="O359" s="12" t="s">
        <v>4</v>
      </c>
      <c r="Q359" s="14" t="s">
        <v>5</v>
      </c>
      <c r="R359" s="14" t="str">
        <f t="shared" ref="R359:AC359" si="153">R$9</f>
        <v>0-10</v>
      </c>
      <c r="S359" s="14" t="str">
        <f t="shared" si="153"/>
        <v>11-15</v>
      </c>
      <c r="T359" s="14" t="str">
        <f t="shared" si="153"/>
        <v>16-20</v>
      </c>
      <c r="U359" s="14" t="str">
        <f t="shared" si="153"/>
        <v>21-25</v>
      </c>
      <c r="V359" s="14" t="str">
        <f t="shared" si="153"/>
        <v>26-30</v>
      </c>
      <c r="W359" s="14" t="str">
        <f t="shared" si="153"/>
        <v>31-35</v>
      </c>
      <c r="X359" s="14" t="str">
        <f t="shared" si="153"/>
        <v>36-40</v>
      </c>
      <c r="Y359" s="14" t="str">
        <f t="shared" si="153"/>
        <v>41-45</v>
      </c>
      <c r="Z359" s="14" t="str">
        <f t="shared" si="153"/>
        <v>46-50</v>
      </c>
      <c r="AA359" s="14" t="str">
        <f t="shared" si="153"/>
        <v>51-60</v>
      </c>
      <c r="AB359" s="14" t="str">
        <f t="shared" si="153"/>
        <v>61-70</v>
      </c>
      <c r="AC359" s="14" t="str">
        <f t="shared" si="153"/>
        <v>71-100</v>
      </c>
      <c r="AD359" s="12" t="s">
        <v>4</v>
      </c>
    </row>
    <row r="360" spans="1:30" x14ac:dyDescent="0.25">
      <c r="A360" s="14">
        <v>1</v>
      </c>
      <c r="B360" s="13">
        <v>22</v>
      </c>
      <c r="C360" s="13">
        <v>2</v>
      </c>
      <c r="D360" s="13">
        <v>0</v>
      </c>
      <c r="E360" s="13">
        <v>0</v>
      </c>
      <c r="F360" s="13">
        <v>2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1</v>
      </c>
      <c r="N360" s="13">
        <v>0</v>
      </c>
      <c r="O360" s="12">
        <f t="shared" ref="O360:O383" si="154">SUM(B360:N360)</f>
        <v>27</v>
      </c>
      <c r="Q360" s="14">
        <v>1</v>
      </c>
      <c r="R360" s="13">
        <v>0</v>
      </c>
      <c r="S360" s="13">
        <v>0</v>
      </c>
      <c r="T360" s="13">
        <v>0</v>
      </c>
      <c r="U360" s="13">
        <v>1</v>
      </c>
      <c r="V360" s="13">
        <v>4</v>
      </c>
      <c r="W360" s="13">
        <v>5</v>
      </c>
      <c r="X360" s="13">
        <v>11</v>
      </c>
      <c r="Y360" s="13">
        <v>4</v>
      </c>
      <c r="Z360" s="13">
        <v>1</v>
      </c>
      <c r="AA360" s="13">
        <v>1</v>
      </c>
      <c r="AB360" s="13">
        <v>0</v>
      </c>
      <c r="AC360" s="13">
        <v>0</v>
      </c>
      <c r="AD360" s="12">
        <f t="shared" ref="AD360:AD383" si="155">SUM(R360:AC360)</f>
        <v>27</v>
      </c>
    </row>
    <row r="361" spans="1:30" x14ac:dyDescent="0.25">
      <c r="A361" s="14">
        <v>2</v>
      </c>
      <c r="B361" s="13">
        <v>7</v>
      </c>
      <c r="C361" s="13">
        <v>5</v>
      </c>
      <c r="D361" s="13">
        <v>0</v>
      </c>
      <c r="E361" s="13">
        <v>0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2">
        <f t="shared" si="154"/>
        <v>12</v>
      </c>
      <c r="Q361" s="14">
        <v>2</v>
      </c>
      <c r="R361" s="13">
        <v>0</v>
      </c>
      <c r="S361" s="13">
        <v>0</v>
      </c>
      <c r="T361" s="13">
        <v>0</v>
      </c>
      <c r="U361" s="13">
        <v>0</v>
      </c>
      <c r="V361" s="13">
        <v>3</v>
      </c>
      <c r="W361" s="13">
        <v>4</v>
      </c>
      <c r="X361" s="13">
        <v>4</v>
      </c>
      <c r="Y361" s="13">
        <v>1</v>
      </c>
      <c r="Z361" s="13">
        <v>0</v>
      </c>
      <c r="AA361" s="13">
        <v>0</v>
      </c>
      <c r="AB361" s="13">
        <v>0</v>
      </c>
      <c r="AC361" s="13">
        <v>0</v>
      </c>
      <c r="AD361" s="12">
        <f t="shared" si="155"/>
        <v>12</v>
      </c>
    </row>
    <row r="362" spans="1:30" x14ac:dyDescent="0.25">
      <c r="A362" s="14">
        <v>3</v>
      </c>
      <c r="B362" s="13">
        <v>5</v>
      </c>
      <c r="C362" s="13">
        <v>4</v>
      </c>
      <c r="D362" s="13">
        <v>0</v>
      </c>
      <c r="E362" s="13">
        <v>0</v>
      </c>
      <c r="F362" s="13">
        <v>1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2">
        <f t="shared" si="154"/>
        <v>10</v>
      </c>
      <c r="Q362" s="14">
        <v>3</v>
      </c>
      <c r="R362" s="13">
        <v>0</v>
      </c>
      <c r="S362" s="13">
        <v>0</v>
      </c>
      <c r="T362" s="13">
        <v>0</v>
      </c>
      <c r="U362" s="13">
        <v>1</v>
      </c>
      <c r="V362" s="13">
        <v>2</v>
      </c>
      <c r="W362" s="13">
        <v>2</v>
      </c>
      <c r="X362" s="13">
        <v>2</v>
      </c>
      <c r="Y362" s="13">
        <v>1</v>
      </c>
      <c r="Z362" s="13">
        <v>2</v>
      </c>
      <c r="AA362" s="13">
        <v>0</v>
      </c>
      <c r="AB362" s="13">
        <v>0</v>
      </c>
      <c r="AC362" s="13">
        <v>0</v>
      </c>
      <c r="AD362" s="12">
        <f t="shared" si="155"/>
        <v>10</v>
      </c>
    </row>
    <row r="363" spans="1:30" x14ac:dyDescent="0.25">
      <c r="A363" s="14">
        <v>4</v>
      </c>
      <c r="B363" s="13">
        <v>10</v>
      </c>
      <c r="C363" s="13">
        <v>1</v>
      </c>
      <c r="D363" s="13">
        <v>0</v>
      </c>
      <c r="E363" s="13">
        <v>0</v>
      </c>
      <c r="F363" s="13">
        <v>0</v>
      </c>
      <c r="G363" s="13">
        <v>0</v>
      </c>
      <c r="H363" s="13">
        <v>0</v>
      </c>
      <c r="I363" s="13">
        <v>0</v>
      </c>
      <c r="J363" s="13">
        <v>2</v>
      </c>
      <c r="K363" s="13">
        <v>0</v>
      </c>
      <c r="L363" s="13">
        <v>0</v>
      </c>
      <c r="M363" s="13">
        <v>0</v>
      </c>
      <c r="N363" s="13">
        <v>0</v>
      </c>
      <c r="O363" s="12">
        <f t="shared" si="154"/>
        <v>13</v>
      </c>
      <c r="Q363" s="14">
        <v>4</v>
      </c>
      <c r="R363" s="13">
        <v>0</v>
      </c>
      <c r="S363" s="13">
        <v>0</v>
      </c>
      <c r="T363" s="13">
        <v>0</v>
      </c>
      <c r="U363" s="13">
        <v>1</v>
      </c>
      <c r="V363" s="13">
        <v>4</v>
      </c>
      <c r="W363" s="13">
        <v>3</v>
      </c>
      <c r="X363" s="13">
        <v>2</v>
      </c>
      <c r="Y363" s="13">
        <v>1</v>
      </c>
      <c r="Z363" s="13">
        <v>2</v>
      </c>
      <c r="AA363" s="13">
        <v>0</v>
      </c>
      <c r="AB363" s="13">
        <v>0</v>
      </c>
      <c r="AC363" s="13">
        <v>0</v>
      </c>
      <c r="AD363" s="12">
        <f t="shared" si="155"/>
        <v>13</v>
      </c>
    </row>
    <row r="364" spans="1:30" x14ac:dyDescent="0.25">
      <c r="A364" s="14">
        <v>5</v>
      </c>
      <c r="B364" s="13">
        <v>18</v>
      </c>
      <c r="C364" s="13">
        <v>4</v>
      </c>
      <c r="D364" s="13">
        <v>0</v>
      </c>
      <c r="E364" s="13">
        <v>0</v>
      </c>
      <c r="F364" s="13">
        <v>0</v>
      </c>
      <c r="G364" s="13">
        <v>0</v>
      </c>
      <c r="H364" s="13">
        <v>0</v>
      </c>
      <c r="I364" s="13">
        <v>0</v>
      </c>
      <c r="J364" s="13">
        <v>1</v>
      </c>
      <c r="K364" s="13">
        <v>0</v>
      </c>
      <c r="L364" s="13">
        <v>0</v>
      </c>
      <c r="M364" s="13">
        <v>0</v>
      </c>
      <c r="N364" s="13">
        <v>0</v>
      </c>
      <c r="O364" s="12">
        <f t="shared" si="154"/>
        <v>23</v>
      </c>
      <c r="Q364" s="14">
        <v>5</v>
      </c>
      <c r="R364" s="13">
        <v>0</v>
      </c>
      <c r="S364" s="13">
        <v>0</v>
      </c>
      <c r="T364" s="13">
        <v>0</v>
      </c>
      <c r="U364" s="13">
        <v>3</v>
      </c>
      <c r="V364" s="13">
        <v>3</v>
      </c>
      <c r="W364" s="13">
        <v>7</v>
      </c>
      <c r="X364" s="13">
        <v>5</v>
      </c>
      <c r="Y364" s="13">
        <v>3</v>
      </c>
      <c r="Z364" s="13">
        <v>1</v>
      </c>
      <c r="AA364" s="13">
        <v>0</v>
      </c>
      <c r="AB364" s="13">
        <v>1</v>
      </c>
      <c r="AC364" s="13">
        <v>0</v>
      </c>
      <c r="AD364" s="12">
        <f t="shared" si="155"/>
        <v>23</v>
      </c>
    </row>
    <row r="365" spans="1:30" x14ac:dyDescent="0.25">
      <c r="A365" s="14">
        <v>6</v>
      </c>
      <c r="B365" s="13">
        <v>78</v>
      </c>
      <c r="C365" s="13">
        <v>6</v>
      </c>
      <c r="D365" s="13">
        <v>0</v>
      </c>
      <c r="E365" s="13">
        <v>0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1</v>
      </c>
      <c r="N365" s="13">
        <v>0</v>
      </c>
      <c r="O365" s="12">
        <f t="shared" si="154"/>
        <v>85</v>
      </c>
      <c r="Q365" s="14">
        <v>6</v>
      </c>
      <c r="R365" s="13">
        <v>0</v>
      </c>
      <c r="S365" s="13">
        <v>0</v>
      </c>
      <c r="T365" s="13">
        <v>0</v>
      </c>
      <c r="U365" s="13">
        <v>5</v>
      </c>
      <c r="V365" s="13">
        <v>25</v>
      </c>
      <c r="W365" s="13">
        <v>26</v>
      </c>
      <c r="X365" s="13">
        <v>12</v>
      </c>
      <c r="Y365" s="13">
        <v>11</v>
      </c>
      <c r="Z365" s="13">
        <v>4</v>
      </c>
      <c r="AA365" s="13">
        <v>2</v>
      </c>
      <c r="AB365" s="13">
        <v>0</v>
      </c>
      <c r="AC365" s="13">
        <v>0</v>
      </c>
      <c r="AD365" s="12">
        <f t="shared" si="155"/>
        <v>85</v>
      </c>
    </row>
    <row r="366" spans="1:30" x14ac:dyDescent="0.25">
      <c r="A366" s="14">
        <v>7</v>
      </c>
      <c r="B366" s="13">
        <v>270</v>
      </c>
      <c r="C366" s="13">
        <v>40</v>
      </c>
      <c r="D366" s="13">
        <v>1</v>
      </c>
      <c r="E366" s="13">
        <v>0</v>
      </c>
      <c r="F366" s="13">
        <v>0</v>
      </c>
      <c r="G366" s="13">
        <v>0</v>
      </c>
      <c r="H366" s="13">
        <v>0</v>
      </c>
      <c r="I366" s="13">
        <v>0</v>
      </c>
      <c r="J366" s="13">
        <v>1</v>
      </c>
      <c r="K366" s="13">
        <v>0</v>
      </c>
      <c r="L366" s="13">
        <v>0</v>
      </c>
      <c r="M366" s="13">
        <v>0</v>
      </c>
      <c r="N366" s="13">
        <v>0</v>
      </c>
      <c r="O366" s="12">
        <f t="shared" si="154"/>
        <v>312</v>
      </c>
      <c r="Q366" s="14">
        <v>7</v>
      </c>
      <c r="R366" s="13">
        <v>0</v>
      </c>
      <c r="S366" s="13">
        <v>0</v>
      </c>
      <c r="T366" s="13">
        <v>0</v>
      </c>
      <c r="U366" s="13">
        <v>4</v>
      </c>
      <c r="V366" s="13">
        <v>88</v>
      </c>
      <c r="W366" s="13">
        <v>107</v>
      </c>
      <c r="X366" s="13">
        <v>93</v>
      </c>
      <c r="Y366" s="13">
        <v>18</v>
      </c>
      <c r="Z366" s="13">
        <v>1</v>
      </c>
      <c r="AA366" s="13">
        <v>1</v>
      </c>
      <c r="AB366" s="13">
        <v>0</v>
      </c>
      <c r="AC366" s="13">
        <v>0</v>
      </c>
      <c r="AD366" s="12">
        <f t="shared" si="155"/>
        <v>312</v>
      </c>
    </row>
    <row r="367" spans="1:30" x14ac:dyDescent="0.25">
      <c r="A367" s="14">
        <v>8</v>
      </c>
      <c r="B367" s="13">
        <v>444</v>
      </c>
      <c r="C367" s="13">
        <v>85</v>
      </c>
      <c r="D367" s="13">
        <v>2</v>
      </c>
      <c r="E367" s="13">
        <v>2</v>
      </c>
      <c r="F367" s="13">
        <v>4</v>
      </c>
      <c r="G367" s="13">
        <v>0</v>
      </c>
      <c r="H367" s="13">
        <v>0</v>
      </c>
      <c r="I367" s="13">
        <v>2</v>
      </c>
      <c r="J367" s="13">
        <v>2</v>
      </c>
      <c r="K367" s="13">
        <v>0</v>
      </c>
      <c r="L367" s="13">
        <v>2</v>
      </c>
      <c r="M367" s="13">
        <v>1</v>
      </c>
      <c r="N367" s="13">
        <v>0</v>
      </c>
      <c r="O367" s="12">
        <f t="shared" si="154"/>
        <v>544</v>
      </c>
      <c r="Q367" s="14">
        <v>8</v>
      </c>
      <c r="R367" s="13">
        <v>0</v>
      </c>
      <c r="S367" s="13">
        <v>0</v>
      </c>
      <c r="T367" s="13">
        <v>1</v>
      </c>
      <c r="U367" s="13">
        <v>16</v>
      </c>
      <c r="V367" s="13">
        <v>185</v>
      </c>
      <c r="W367" s="13">
        <v>241</v>
      </c>
      <c r="X367" s="13">
        <v>88</v>
      </c>
      <c r="Y367" s="13">
        <v>11</v>
      </c>
      <c r="Z367" s="13">
        <v>0</v>
      </c>
      <c r="AA367" s="13">
        <v>2</v>
      </c>
      <c r="AB367" s="13">
        <v>0</v>
      </c>
      <c r="AC367" s="13">
        <v>0</v>
      </c>
      <c r="AD367" s="12">
        <f t="shared" si="155"/>
        <v>544</v>
      </c>
    </row>
    <row r="368" spans="1:30" x14ac:dyDescent="0.25">
      <c r="A368" s="14">
        <v>9</v>
      </c>
      <c r="B368" s="13">
        <v>366</v>
      </c>
      <c r="C368" s="13">
        <v>64</v>
      </c>
      <c r="D368" s="13">
        <v>2</v>
      </c>
      <c r="E368" s="13">
        <v>1</v>
      </c>
      <c r="F368" s="13">
        <v>3</v>
      </c>
      <c r="G368" s="13">
        <v>0</v>
      </c>
      <c r="H368" s="13">
        <v>1</v>
      </c>
      <c r="I368" s="13">
        <v>0</v>
      </c>
      <c r="J368" s="13">
        <v>2</v>
      </c>
      <c r="K368" s="13">
        <v>0</v>
      </c>
      <c r="L368" s="13">
        <v>0</v>
      </c>
      <c r="M368" s="13">
        <v>3</v>
      </c>
      <c r="N368" s="13">
        <v>0</v>
      </c>
      <c r="O368" s="12">
        <f t="shared" si="154"/>
        <v>442</v>
      </c>
      <c r="Q368" s="14">
        <v>9</v>
      </c>
      <c r="R368" s="13">
        <v>0</v>
      </c>
      <c r="S368" s="13">
        <v>0</v>
      </c>
      <c r="T368" s="13">
        <v>0</v>
      </c>
      <c r="U368" s="13">
        <v>25</v>
      </c>
      <c r="V368" s="13">
        <v>192</v>
      </c>
      <c r="W368" s="13">
        <v>173</v>
      </c>
      <c r="X368" s="13">
        <v>46</v>
      </c>
      <c r="Y368" s="13">
        <v>6</v>
      </c>
      <c r="Z368" s="13">
        <v>0</v>
      </c>
      <c r="AA368" s="13">
        <v>0</v>
      </c>
      <c r="AB368" s="13">
        <v>0</v>
      </c>
      <c r="AC368" s="13">
        <v>0</v>
      </c>
      <c r="AD368" s="12">
        <f t="shared" si="155"/>
        <v>442</v>
      </c>
    </row>
    <row r="369" spans="1:30" x14ac:dyDescent="0.25">
      <c r="A369" s="14">
        <v>10</v>
      </c>
      <c r="B369" s="13">
        <v>243</v>
      </c>
      <c r="C369" s="13">
        <v>66</v>
      </c>
      <c r="D369" s="13">
        <v>2</v>
      </c>
      <c r="E369" s="13">
        <v>0</v>
      </c>
      <c r="F369" s="13">
        <v>0</v>
      </c>
      <c r="G369" s="13">
        <v>0</v>
      </c>
      <c r="H369" s="13">
        <v>0</v>
      </c>
      <c r="I369" s="13">
        <v>1</v>
      </c>
      <c r="J369" s="13">
        <v>0</v>
      </c>
      <c r="K369" s="13">
        <v>0</v>
      </c>
      <c r="L369" s="13">
        <v>1</v>
      </c>
      <c r="M369" s="13">
        <v>6</v>
      </c>
      <c r="N369" s="13">
        <v>0</v>
      </c>
      <c r="O369" s="12">
        <f t="shared" si="154"/>
        <v>319</v>
      </c>
      <c r="Q369" s="14">
        <v>10</v>
      </c>
      <c r="R369" s="13">
        <v>0</v>
      </c>
      <c r="S369" s="13">
        <v>0</v>
      </c>
      <c r="T369" s="13">
        <v>5</v>
      </c>
      <c r="U369" s="13">
        <v>26</v>
      </c>
      <c r="V369" s="13">
        <v>106</v>
      </c>
      <c r="W369" s="13">
        <v>124</v>
      </c>
      <c r="X369" s="13">
        <v>50</v>
      </c>
      <c r="Y369" s="13">
        <v>5</v>
      </c>
      <c r="Z369" s="13">
        <v>1</v>
      </c>
      <c r="AA369" s="13">
        <v>2</v>
      </c>
      <c r="AB369" s="13">
        <v>0</v>
      </c>
      <c r="AC369" s="13">
        <v>0</v>
      </c>
      <c r="AD369" s="12">
        <f t="shared" si="155"/>
        <v>319</v>
      </c>
    </row>
    <row r="370" spans="1:30" x14ac:dyDescent="0.25">
      <c r="A370" s="14">
        <v>11</v>
      </c>
      <c r="B370" s="13">
        <v>226</v>
      </c>
      <c r="C370" s="13">
        <v>73</v>
      </c>
      <c r="D370" s="13">
        <v>1</v>
      </c>
      <c r="E370" s="13">
        <v>2</v>
      </c>
      <c r="F370" s="13">
        <v>2</v>
      </c>
      <c r="G370" s="13">
        <v>0</v>
      </c>
      <c r="H370" s="13">
        <v>0</v>
      </c>
      <c r="I370" s="13">
        <v>0</v>
      </c>
      <c r="J370" s="13">
        <v>3</v>
      </c>
      <c r="K370" s="13">
        <v>0</v>
      </c>
      <c r="L370" s="13">
        <v>0</v>
      </c>
      <c r="M370" s="13">
        <v>7</v>
      </c>
      <c r="N370" s="13">
        <v>0</v>
      </c>
      <c r="O370" s="12">
        <f t="shared" si="154"/>
        <v>314</v>
      </c>
      <c r="Q370" s="14">
        <v>11</v>
      </c>
      <c r="R370" s="13">
        <v>0</v>
      </c>
      <c r="S370" s="13">
        <v>0</v>
      </c>
      <c r="T370" s="13">
        <v>4</v>
      </c>
      <c r="U370" s="13">
        <v>14</v>
      </c>
      <c r="V370" s="13">
        <v>121</v>
      </c>
      <c r="W370" s="13">
        <v>132</v>
      </c>
      <c r="X370" s="13">
        <v>37</v>
      </c>
      <c r="Y370" s="13">
        <v>5</v>
      </c>
      <c r="Z370" s="13">
        <v>1</v>
      </c>
      <c r="AA370" s="13">
        <v>0</v>
      </c>
      <c r="AB370" s="13">
        <v>0</v>
      </c>
      <c r="AC370" s="13">
        <v>0</v>
      </c>
      <c r="AD370" s="12">
        <f t="shared" si="155"/>
        <v>314</v>
      </c>
    </row>
    <row r="371" spans="1:30" x14ac:dyDescent="0.25">
      <c r="A371" s="14">
        <v>12</v>
      </c>
      <c r="B371" s="13">
        <v>247</v>
      </c>
      <c r="C371" s="13">
        <v>70</v>
      </c>
      <c r="D371" s="13">
        <v>0</v>
      </c>
      <c r="E371" s="13">
        <v>0</v>
      </c>
      <c r="F371" s="13">
        <v>3</v>
      </c>
      <c r="G371" s="13">
        <v>0</v>
      </c>
      <c r="H371" s="13">
        <v>0</v>
      </c>
      <c r="I371" s="13">
        <v>0</v>
      </c>
      <c r="J371" s="13">
        <v>2</v>
      </c>
      <c r="K371" s="13">
        <v>0</v>
      </c>
      <c r="L371" s="13">
        <v>2</v>
      </c>
      <c r="M371" s="13">
        <v>3</v>
      </c>
      <c r="N371" s="13">
        <v>0</v>
      </c>
      <c r="O371" s="12">
        <f t="shared" si="154"/>
        <v>327</v>
      </c>
      <c r="Q371" s="14">
        <v>12</v>
      </c>
      <c r="R371" s="13">
        <v>0</v>
      </c>
      <c r="S371" s="13">
        <v>0</v>
      </c>
      <c r="T371" s="13">
        <v>3</v>
      </c>
      <c r="U371" s="13">
        <v>24</v>
      </c>
      <c r="V371" s="13">
        <v>108</v>
      </c>
      <c r="W371" s="13">
        <v>152</v>
      </c>
      <c r="X371" s="13">
        <v>31</v>
      </c>
      <c r="Y371" s="13">
        <v>9</v>
      </c>
      <c r="Z371" s="13">
        <v>0</v>
      </c>
      <c r="AA371" s="13">
        <v>0</v>
      </c>
      <c r="AB371" s="13">
        <v>0</v>
      </c>
      <c r="AC371" s="13">
        <v>0</v>
      </c>
      <c r="AD371" s="12">
        <f t="shared" si="155"/>
        <v>327</v>
      </c>
    </row>
    <row r="372" spans="1:30" x14ac:dyDescent="0.25">
      <c r="A372" s="14">
        <v>13</v>
      </c>
      <c r="B372" s="13">
        <v>262</v>
      </c>
      <c r="C372" s="13">
        <v>40</v>
      </c>
      <c r="D372" s="13">
        <v>2</v>
      </c>
      <c r="E372" s="13">
        <v>0</v>
      </c>
      <c r="F372" s="13">
        <v>2</v>
      </c>
      <c r="G372" s="13">
        <v>0</v>
      </c>
      <c r="H372" s="13">
        <v>1</v>
      </c>
      <c r="I372" s="13">
        <v>0</v>
      </c>
      <c r="J372" s="13">
        <v>4</v>
      </c>
      <c r="K372" s="13">
        <v>0</v>
      </c>
      <c r="L372" s="13">
        <v>5</v>
      </c>
      <c r="M372" s="13">
        <v>0</v>
      </c>
      <c r="N372" s="13">
        <v>0</v>
      </c>
      <c r="O372" s="12">
        <f t="shared" si="154"/>
        <v>316</v>
      </c>
      <c r="Q372" s="14">
        <v>13</v>
      </c>
      <c r="R372" s="13">
        <v>0</v>
      </c>
      <c r="S372" s="13">
        <v>0</v>
      </c>
      <c r="T372" s="13">
        <v>5</v>
      </c>
      <c r="U372" s="13">
        <v>12</v>
      </c>
      <c r="V372" s="13">
        <v>132</v>
      </c>
      <c r="W372" s="13">
        <v>111</v>
      </c>
      <c r="X372" s="13">
        <v>47</v>
      </c>
      <c r="Y372" s="13">
        <v>8</v>
      </c>
      <c r="Z372" s="13">
        <v>1</v>
      </c>
      <c r="AA372" s="13">
        <v>0</v>
      </c>
      <c r="AB372" s="13">
        <v>0</v>
      </c>
      <c r="AC372" s="13">
        <v>0</v>
      </c>
      <c r="AD372" s="12">
        <f t="shared" si="155"/>
        <v>316</v>
      </c>
    </row>
    <row r="373" spans="1:30" x14ac:dyDescent="0.25">
      <c r="A373" s="14">
        <v>14</v>
      </c>
      <c r="B373" s="13">
        <v>275</v>
      </c>
      <c r="C373" s="13">
        <v>45</v>
      </c>
      <c r="D373" s="13">
        <v>3</v>
      </c>
      <c r="E373" s="13">
        <v>1</v>
      </c>
      <c r="F373" s="13">
        <v>2</v>
      </c>
      <c r="G373" s="13">
        <v>0</v>
      </c>
      <c r="H373" s="13">
        <v>1</v>
      </c>
      <c r="I373" s="13">
        <v>1</v>
      </c>
      <c r="J373" s="13">
        <v>4</v>
      </c>
      <c r="K373" s="13">
        <v>0</v>
      </c>
      <c r="L373" s="13">
        <v>1</v>
      </c>
      <c r="M373" s="13">
        <v>4</v>
      </c>
      <c r="N373" s="13">
        <v>0</v>
      </c>
      <c r="O373" s="12">
        <f t="shared" si="154"/>
        <v>337</v>
      </c>
      <c r="Q373" s="14">
        <v>14</v>
      </c>
      <c r="R373" s="13">
        <v>0</v>
      </c>
      <c r="S373" s="13">
        <v>0</v>
      </c>
      <c r="T373" s="13">
        <v>5</v>
      </c>
      <c r="U373" s="13">
        <v>24</v>
      </c>
      <c r="V373" s="13">
        <v>91</v>
      </c>
      <c r="W373" s="13">
        <v>151</v>
      </c>
      <c r="X373" s="13">
        <v>57</v>
      </c>
      <c r="Y373" s="13">
        <v>9</v>
      </c>
      <c r="Z373" s="13">
        <v>0</v>
      </c>
      <c r="AA373" s="13">
        <v>0</v>
      </c>
      <c r="AB373" s="13">
        <v>0</v>
      </c>
      <c r="AC373" s="13">
        <v>0</v>
      </c>
      <c r="AD373" s="12">
        <f t="shared" si="155"/>
        <v>337</v>
      </c>
    </row>
    <row r="374" spans="1:30" x14ac:dyDescent="0.25">
      <c r="A374" s="14">
        <v>15</v>
      </c>
      <c r="B374" s="13">
        <v>339</v>
      </c>
      <c r="C374" s="13">
        <v>48</v>
      </c>
      <c r="D374" s="13">
        <v>1</v>
      </c>
      <c r="E374" s="13">
        <v>1</v>
      </c>
      <c r="F374" s="13">
        <v>2</v>
      </c>
      <c r="G374" s="13">
        <v>0</v>
      </c>
      <c r="H374" s="13">
        <v>0</v>
      </c>
      <c r="I374" s="13">
        <v>2</v>
      </c>
      <c r="J374" s="13">
        <v>2</v>
      </c>
      <c r="K374" s="13">
        <v>0</v>
      </c>
      <c r="L374" s="13">
        <v>2</v>
      </c>
      <c r="M374" s="13">
        <v>4</v>
      </c>
      <c r="N374" s="13">
        <v>0</v>
      </c>
      <c r="O374" s="12">
        <f t="shared" si="154"/>
        <v>401</v>
      </c>
      <c r="Q374" s="14">
        <v>15</v>
      </c>
      <c r="R374" s="13">
        <v>0</v>
      </c>
      <c r="S374" s="13">
        <v>1</v>
      </c>
      <c r="T374" s="13">
        <v>0</v>
      </c>
      <c r="U374" s="13">
        <v>28</v>
      </c>
      <c r="V374" s="13">
        <v>167</v>
      </c>
      <c r="W374" s="13">
        <v>146</v>
      </c>
      <c r="X374" s="13">
        <v>46</v>
      </c>
      <c r="Y374" s="13">
        <v>11</v>
      </c>
      <c r="Z374" s="13">
        <v>2</v>
      </c>
      <c r="AA374" s="13">
        <v>0</v>
      </c>
      <c r="AB374" s="13">
        <v>0</v>
      </c>
      <c r="AC374" s="13">
        <v>0</v>
      </c>
      <c r="AD374" s="12">
        <f t="shared" si="155"/>
        <v>401</v>
      </c>
    </row>
    <row r="375" spans="1:30" x14ac:dyDescent="0.25">
      <c r="A375" s="14">
        <v>16</v>
      </c>
      <c r="B375" s="13">
        <v>425</v>
      </c>
      <c r="C375" s="13">
        <v>74</v>
      </c>
      <c r="D375" s="13">
        <v>0</v>
      </c>
      <c r="E375" s="13">
        <v>3</v>
      </c>
      <c r="F375" s="13">
        <v>3</v>
      </c>
      <c r="G375" s="13">
        <v>0</v>
      </c>
      <c r="H375" s="13">
        <v>0</v>
      </c>
      <c r="I375" s="13">
        <v>0</v>
      </c>
      <c r="J375" s="13">
        <v>1</v>
      </c>
      <c r="K375" s="13">
        <v>0</v>
      </c>
      <c r="L375" s="13">
        <v>3</v>
      </c>
      <c r="M375" s="13">
        <v>5</v>
      </c>
      <c r="N375" s="13">
        <v>0</v>
      </c>
      <c r="O375" s="12">
        <f t="shared" si="154"/>
        <v>514</v>
      </c>
      <c r="Q375" s="14">
        <v>16</v>
      </c>
      <c r="R375" s="13">
        <v>0</v>
      </c>
      <c r="S375" s="13">
        <v>0</v>
      </c>
      <c r="T375" s="13">
        <v>1</v>
      </c>
      <c r="U375" s="13">
        <v>39</v>
      </c>
      <c r="V375" s="13">
        <v>184</v>
      </c>
      <c r="W375" s="13">
        <v>216</v>
      </c>
      <c r="X375" s="13">
        <v>70</v>
      </c>
      <c r="Y375" s="13">
        <v>3</v>
      </c>
      <c r="Z375" s="13">
        <v>1</v>
      </c>
      <c r="AA375" s="13">
        <v>0</v>
      </c>
      <c r="AB375" s="13">
        <v>0</v>
      </c>
      <c r="AC375" s="13">
        <v>0</v>
      </c>
      <c r="AD375" s="12">
        <f t="shared" si="155"/>
        <v>514</v>
      </c>
    </row>
    <row r="376" spans="1:30" x14ac:dyDescent="0.25">
      <c r="A376" s="14">
        <v>17</v>
      </c>
      <c r="B376" s="13">
        <v>481</v>
      </c>
      <c r="C376" s="13">
        <v>81</v>
      </c>
      <c r="D376" s="13">
        <v>0</v>
      </c>
      <c r="E376" s="13">
        <v>0</v>
      </c>
      <c r="F376" s="13">
        <v>1</v>
      </c>
      <c r="G376" s="13">
        <v>0</v>
      </c>
      <c r="H376" s="13">
        <v>0</v>
      </c>
      <c r="I376" s="13">
        <v>1</v>
      </c>
      <c r="J376" s="13">
        <v>1</v>
      </c>
      <c r="K376" s="13">
        <v>0</v>
      </c>
      <c r="L376" s="13">
        <v>0</v>
      </c>
      <c r="M376" s="13">
        <v>1</v>
      </c>
      <c r="N376" s="13">
        <v>0</v>
      </c>
      <c r="O376" s="12">
        <f t="shared" si="154"/>
        <v>566</v>
      </c>
      <c r="Q376" s="14">
        <v>17</v>
      </c>
      <c r="R376" s="13">
        <v>1</v>
      </c>
      <c r="S376" s="13">
        <v>2</v>
      </c>
      <c r="T376" s="13">
        <v>5</v>
      </c>
      <c r="U376" s="13">
        <v>17</v>
      </c>
      <c r="V376" s="13">
        <v>160</v>
      </c>
      <c r="W376" s="13">
        <v>265</v>
      </c>
      <c r="X376" s="13">
        <v>92</v>
      </c>
      <c r="Y376" s="13">
        <v>20</v>
      </c>
      <c r="Z376" s="13">
        <v>2</v>
      </c>
      <c r="AA376" s="13">
        <v>2</v>
      </c>
      <c r="AB376" s="13">
        <v>0</v>
      </c>
      <c r="AC376" s="13">
        <v>0</v>
      </c>
      <c r="AD376" s="12">
        <f t="shared" si="155"/>
        <v>566</v>
      </c>
    </row>
    <row r="377" spans="1:30" x14ac:dyDescent="0.25">
      <c r="A377" s="14">
        <v>18</v>
      </c>
      <c r="B377" s="13">
        <v>527</v>
      </c>
      <c r="C377" s="13">
        <v>60</v>
      </c>
      <c r="D377" s="13">
        <v>1</v>
      </c>
      <c r="E377" s="13">
        <v>0</v>
      </c>
      <c r="F377" s="13">
        <v>4</v>
      </c>
      <c r="G377" s="13">
        <v>0</v>
      </c>
      <c r="H377" s="13">
        <v>1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12">
        <f t="shared" si="154"/>
        <v>593</v>
      </c>
      <c r="Q377" s="14">
        <v>18</v>
      </c>
      <c r="R377" s="13">
        <v>0</v>
      </c>
      <c r="S377" s="13">
        <v>0</v>
      </c>
      <c r="T377" s="13">
        <v>1</v>
      </c>
      <c r="U377" s="13">
        <v>8</v>
      </c>
      <c r="V377" s="13">
        <v>149</v>
      </c>
      <c r="W377" s="13">
        <v>286</v>
      </c>
      <c r="X377" s="13">
        <v>133</v>
      </c>
      <c r="Y377" s="13">
        <v>13</v>
      </c>
      <c r="Z377" s="13">
        <v>3</v>
      </c>
      <c r="AA377" s="13">
        <v>0</v>
      </c>
      <c r="AB377" s="13">
        <v>0</v>
      </c>
      <c r="AC377" s="13">
        <v>0</v>
      </c>
      <c r="AD377" s="12">
        <f t="shared" si="155"/>
        <v>593</v>
      </c>
    </row>
    <row r="378" spans="1:30" x14ac:dyDescent="0.25">
      <c r="A378" s="14">
        <v>19</v>
      </c>
      <c r="B378" s="13">
        <v>316</v>
      </c>
      <c r="C378" s="13">
        <v>26</v>
      </c>
      <c r="D378" s="13">
        <v>0</v>
      </c>
      <c r="E378" s="13">
        <v>0</v>
      </c>
      <c r="F378" s="13">
        <v>1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3</v>
      </c>
      <c r="N378" s="13">
        <v>0</v>
      </c>
      <c r="O378" s="12">
        <f t="shared" si="154"/>
        <v>346</v>
      </c>
      <c r="Q378" s="14">
        <v>19</v>
      </c>
      <c r="R378" s="13">
        <v>0</v>
      </c>
      <c r="S378" s="13">
        <v>1</v>
      </c>
      <c r="T378" s="13">
        <v>2</v>
      </c>
      <c r="U378" s="13">
        <v>12</v>
      </c>
      <c r="V378" s="13">
        <v>84</v>
      </c>
      <c r="W378" s="13">
        <v>136</v>
      </c>
      <c r="X378" s="13">
        <v>84</v>
      </c>
      <c r="Y378" s="13">
        <v>21</v>
      </c>
      <c r="Z378" s="13">
        <v>5</v>
      </c>
      <c r="AA378" s="13">
        <v>1</v>
      </c>
      <c r="AB378" s="13">
        <v>0</v>
      </c>
      <c r="AC378" s="13">
        <v>0</v>
      </c>
      <c r="AD378" s="12">
        <f t="shared" si="155"/>
        <v>346</v>
      </c>
    </row>
    <row r="379" spans="1:30" x14ac:dyDescent="0.25">
      <c r="A379" s="14">
        <v>20</v>
      </c>
      <c r="B379" s="13">
        <v>205</v>
      </c>
      <c r="C379" s="13">
        <v>32</v>
      </c>
      <c r="D379" s="13">
        <v>0</v>
      </c>
      <c r="E379" s="13">
        <v>0</v>
      </c>
      <c r="F379" s="13">
        <v>0</v>
      </c>
      <c r="G379" s="13">
        <v>0</v>
      </c>
      <c r="H379" s="13">
        <v>0</v>
      </c>
      <c r="I379" s="13">
        <v>0</v>
      </c>
      <c r="J379" s="13">
        <v>2</v>
      </c>
      <c r="K379" s="13">
        <v>0</v>
      </c>
      <c r="L379" s="13">
        <v>0</v>
      </c>
      <c r="M379" s="13">
        <v>0</v>
      </c>
      <c r="N379" s="13">
        <v>0</v>
      </c>
      <c r="O379" s="12">
        <f t="shared" si="154"/>
        <v>239</v>
      </c>
      <c r="Q379" s="14">
        <v>20</v>
      </c>
      <c r="R379" s="13">
        <v>0</v>
      </c>
      <c r="S379" s="13">
        <v>1</v>
      </c>
      <c r="T379" s="13">
        <v>3</v>
      </c>
      <c r="U379" s="13">
        <v>9</v>
      </c>
      <c r="V379" s="13">
        <v>54</v>
      </c>
      <c r="W379" s="13">
        <v>98</v>
      </c>
      <c r="X379" s="13">
        <v>55</v>
      </c>
      <c r="Y379" s="13">
        <v>13</v>
      </c>
      <c r="Z379" s="13">
        <v>5</v>
      </c>
      <c r="AA379" s="13">
        <v>0</v>
      </c>
      <c r="AB379" s="13">
        <v>1</v>
      </c>
      <c r="AC379" s="13">
        <v>0</v>
      </c>
      <c r="AD379" s="12">
        <f t="shared" si="155"/>
        <v>239</v>
      </c>
    </row>
    <row r="380" spans="1:30" x14ac:dyDescent="0.25">
      <c r="A380" s="14">
        <v>21</v>
      </c>
      <c r="B380" s="13">
        <v>145</v>
      </c>
      <c r="C380" s="13">
        <v>16</v>
      </c>
      <c r="D380" s="13">
        <v>0</v>
      </c>
      <c r="E380" s="13">
        <v>0</v>
      </c>
      <c r="F380" s="13">
        <v>0</v>
      </c>
      <c r="G380" s="13">
        <v>0</v>
      </c>
      <c r="H380" s="13">
        <v>1</v>
      </c>
      <c r="I380" s="13">
        <v>0</v>
      </c>
      <c r="J380" s="13">
        <v>1</v>
      </c>
      <c r="K380" s="13">
        <v>0</v>
      </c>
      <c r="L380" s="13">
        <v>0</v>
      </c>
      <c r="M380" s="13">
        <v>2</v>
      </c>
      <c r="N380" s="13">
        <v>0</v>
      </c>
      <c r="O380" s="12">
        <f t="shared" si="154"/>
        <v>165</v>
      </c>
      <c r="Q380" s="14">
        <v>21</v>
      </c>
      <c r="R380" s="13">
        <v>0</v>
      </c>
      <c r="S380" s="13">
        <v>0</v>
      </c>
      <c r="T380" s="13">
        <v>0</v>
      </c>
      <c r="U380" s="13">
        <v>6</v>
      </c>
      <c r="V380" s="13">
        <v>41</v>
      </c>
      <c r="W380" s="13">
        <v>53</v>
      </c>
      <c r="X380" s="13">
        <v>42</v>
      </c>
      <c r="Y380" s="13">
        <v>16</v>
      </c>
      <c r="Z380" s="13">
        <v>4</v>
      </c>
      <c r="AA380" s="13">
        <v>3</v>
      </c>
      <c r="AB380" s="13">
        <v>0</v>
      </c>
      <c r="AC380" s="13">
        <v>0</v>
      </c>
      <c r="AD380" s="12">
        <f t="shared" si="155"/>
        <v>165</v>
      </c>
    </row>
    <row r="381" spans="1:30" x14ac:dyDescent="0.25">
      <c r="A381" s="14">
        <v>22</v>
      </c>
      <c r="B381" s="13">
        <v>114</v>
      </c>
      <c r="C381" s="13">
        <v>10</v>
      </c>
      <c r="D381" s="13">
        <v>0</v>
      </c>
      <c r="E381" s="13">
        <v>0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0</v>
      </c>
      <c r="N381" s="13">
        <v>0</v>
      </c>
      <c r="O381" s="12">
        <f t="shared" si="154"/>
        <v>124</v>
      </c>
      <c r="Q381" s="14">
        <v>22</v>
      </c>
      <c r="R381" s="13">
        <v>0</v>
      </c>
      <c r="S381" s="13">
        <v>1</v>
      </c>
      <c r="T381" s="13">
        <v>0</v>
      </c>
      <c r="U381" s="13">
        <v>1</v>
      </c>
      <c r="V381" s="13">
        <v>37</v>
      </c>
      <c r="W381" s="13">
        <v>47</v>
      </c>
      <c r="X381" s="13">
        <v>28</v>
      </c>
      <c r="Y381" s="13">
        <v>8</v>
      </c>
      <c r="Z381" s="13">
        <v>2</v>
      </c>
      <c r="AA381" s="13">
        <v>0</v>
      </c>
      <c r="AB381" s="13">
        <v>0</v>
      </c>
      <c r="AC381" s="13">
        <v>0</v>
      </c>
      <c r="AD381" s="12">
        <f t="shared" si="155"/>
        <v>124</v>
      </c>
    </row>
    <row r="382" spans="1:30" x14ac:dyDescent="0.25">
      <c r="A382" s="14">
        <v>23</v>
      </c>
      <c r="B382" s="13">
        <v>82</v>
      </c>
      <c r="C382" s="13">
        <v>8</v>
      </c>
      <c r="D382" s="13">
        <v>1</v>
      </c>
      <c r="E382" s="13">
        <v>0</v>
      </c>
      <c r="F382" s="13">
        <v>1</v>
      </c>
      <c r="G382" s="13">
        <v>0</v>
      </c>
      <c r="H382" s="13">
        <v>0</v>
      </c>
      <c r="I382" s="13">
        <v>0</v>
      </c>
      <c r="J382" s="13">
        <v>1</v>
      </c>
      <c r="K382" s="13">
        <v>0</v>
      </c>
      <c r="L382" s="13">
        <v>1</v>
      </c>
      <c r="M382" s="13">
        <v>0</v>
      </c>
      <c r="N382" s="13">
        <v>0</v>
      </c>
      <c r="O382" s="12">
        <f t="shared" si="154"/>
        <v>94</v>
      </c>
      <c r="Q382" s="14">
        <v>23</v>
      </c>
      <c r="R382" s="13">
        <v>0</v>
      </c>
      <c r="S382" s="13">
        <v>0</v>
      </c>
      <c r="T382" s="13">
        <v>0</v>
      </c>
      <c r="U382" s="13">
        <v>1</v>
      </c>
      <c r="V382" s="13">
        <v>24</v>
      </c>
      <c r="W382" s="13">
        <v>35</v>
      </c>
      <c r="X382" s="13">
        <v>25</v>
      </c>
      <c r="Y382" s="13">
        <v>7</v>
      </c>
      <c r="Z382" s="13">
        <v>2</v>
      </c>
      <c r="AA382" s="13">
        <v>0</v>
      </c>
      <c r="AB382" s="13">
        <v>0</v>
      </c>
      <c r="AC382" s="13">
        <v>0</v>
      </c>
      <c r="AD382" s="12">
        <f t="shared" si="155"/>
        <v>94</v>
      </c>
    </row>
    <row r="383" spans="1:30" x14ac:dyDescent="0.25">
      <c r="A383" s="14">
        <v>24</v>
      </c>
      <c r="B383" s="13">
        <v>30</v>
      </c>
      <c r="C383" s="13">
        <v>4</v>
      </c>
      <c r="D383" s="13">
        <v>0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1</v>
      </c>
      <c r="K383" s="13">
        <v>0</v>
      </c>
      <c r="L383" s="13">
        <v>0</v>
      </c>
      <c r="M383" s="13">
        <v>0</v>
      </c>
      <c r="N383" s="13">
        <v>0</v>
      </c>
      <c r="O383" s="12">
        <f t="shared" si="154"/>
        <v>35</v>
      </c>
      <c r="Q383" s="14">
        <v>24</v>
      </c>
      <c r="R383" s="13">
        <v>0</v>
      </c>
      <c r="S383" s="13">
        <v>0</v>
      </c>
      <c r="T383" s="13">
        <v>0</v>
      </c>
      <c r="U383" s="13">
        <v>1</v>
      </c>
      <c r="V383" s="13">
        <v>7</v>
      </c>
      <c r="W383" s="13">
        <v>13</v>
      </c>
      <c r="X383" s="13">
        <v>9</v>
      </c>
      <c r="Y383" s="13">
        <v>4</v>
      </c>
      <c r="Z383" s="13">
        <v>0</v>
      </c>
      <c r="AA383" s="13">
        <v>1</v>
      </c>
      <c r="AB383" s="13">
        <v>0</v>
      </c>
      <c r="AC383" s="13">
        <v>0</v>
      </c>
      <c r="AD383" s="12">
        <f t="shared" si="155"/>
        <v>35</v>
      </c>
    </row>
    <row r="385" spans="1:30" x14ac:dyDescent="0.25">
      <c r="A385" s="11" t="s">
        <v>3</v>
      </c>
      <c r="B385" s="10">
        <f t="shared" ref="B385:O385" si="156">SUM(B367:B378)</f>
        <v>4151</v>
      </c>
      <c r="C385" s="10">
        <f t="shared" si="156"/>
        <v>732</v>
      </c>
      <c r="D385" s="10">
        <f t="shared" si="156"/>
        <v>14</v>
      </c>
      <c r="E385" s="10">
        <f t="shared" si="156"/>
        <v>10</v>
      </c>
      <c r="F385" s="10">
        <f t="shared" si="156"/>
        <v>27</v>
      </c>
      <c r="G385" s="10">
        <f t="shared" si="156"/>
        <v>0</v>
      </c>
      <c r="H385" s="10">
        <f t="shared" si="156"/>
        <v>4</v>
      </c>
      <c r="I385" s="10">
        <f t="shared" si="156"/>
        <v>7</v>
      </c>
      <c r="J385" s="10">
        <f t="shared" si="156"/>
        <v>21</v>
      </c>
      <c r="K385" s="10">
        <f t="shared" si="156"/>
        <v>0</v>
      </c>
      <c r="L385" s="10">
        <f t="shared" si="156"/>
        <v>16</v>
      </c>
      <c r="M385" s="10">
        <f t="shared" si="156"/>
        <v>37</v>
      </c>
      <c r="N385" s="10">
        <f t="shared" si="156"/>
        <v>0</v>
      </c>
      <c r="O385" s="3">
        <f t="shared" si="156"/>
        <v>5019</v>
      </c>
      <c r="Q385" s="11" t="s">
        <v>3</v>
      </c>
      <c r="R385" s="10">
        <f t="shared" ref="R385:AD385" si="157">SUM(R367:R378)</f>
        <v>1</v>
      </c>
      <c r="S385" s="10">
        <f t="shared" si="157"/>
        <v>4</v>
      </c>
      <c r="T385" s="10">
        <f t="shared" si="157"/>
        <v>32</v>
      </c>
      <c r="U385" s="10">
        <f t="shared" si="157"/>
        <v>245</v>
      </c>
      <c r="V385" s="10">
        <f t="shared" si="157"/>
        <v>1679</v>
      </c>
      <c r="W385" s="10">
        <f t="shared" si="157"/>
        <v>2133</v>
      </c>
      <c r="X385" s="10">
        <f t="shared" si="157"/>
        <v>781</v>
      </c>
      <c r="Y385" s="10">
        <f t="shared" si="157"/>
        <v>121</v>
      </c>
      <c r="Z385" s="10">
        <f t="shared" si="157"/>
        <v>16</v>
      </c>
      <c r="AA385" s="10">
        <f t="shared" si="157"/>
        <v>7</v>
      </c>
      <c r="AB385" s="10">
        <f t="shared" si="157"/>
        <v>0</v>
      </c>
      <c r="AC385" s="10">
        <f t="shared" si="157"/>
        <v>0</v>
      </c>
      <c r="AD385" s="3">
        <f t="shared" si="157"/>
        <v>5019</v>
      </c>
    </row>
    <row r="386" spans="1:30" x14ac:dyDescent="0.25">
      <c r="A386" s="9" t="s">
        <v>2</v>
      </c>
      <c r="B386" s="8">
        <f t="shared" ref="B386:O386" si="158">SUM(B366:B381)</f>
        <v>4885</v>
      </c>
      <c r="C386" s="8">
        <f t="shared" si="158"/>
        <v>830</v>
      </c>
      <c r="D386" s="8">
        <f t="shared" si="158"/>
        <v>15</v>
      </c>
      <c r="E386" s="8">
        <f t="shared" si="158"/>
        <v>10</v>
      </c>
      <c r="F386" s="8">
        <f t="shared" si="158"/>
        <v>27</v>
      </c>
      <c r="G386" s="8">
        <f t="shared" si="158"/>
        <v>0</v>
      </c>
      <c r="H386" s="8">
        <f t="shared" si="158"/>
        <v>5</v>
      </c>
      <c r="I386" s="8">
        <f t="shared" si="158"/>
        <v>7</v>
      </c>
      <c r="J386" s="8">
        <f t="shared" si="158"/>
        <v>25</v>
      </c>
      <c r="K386" s="8">
        <f t="shared" si="158"/>
        <v>0</v>
      </c>
      <c r="L386" s="8">
        <f t="shared" si="158"/>
        <v>16</v>
      </c>
      <c r="M386" s="8">
        <f t="shared" si="158"/>
        <v>39</v>
      </c>
      <c r="N386" s="8">
        <f t="shared" si="158"/>
        <v>0</v>
      </c>
      <c r="O386" s="3">
        <f t="shared" si="158"/>
        <v>5859</v>
      </c>
      <c r="Q386" s="9" t="s">
        <v>2</v>
      </c>
      <c r="R386" s="8">
        <f t="shared" ref="R386:AD386" si="159">SUM(R366:R381)</f>
        <v>1</v>
      </c>
      <c r="S386" s="8">
        <f t="shared" si="159"/>
        <v>6</v>
      </c>
      <c r="T386" s="8">
        <f t="shared" si="159"/>
        <v>35</v>
      </c>
      <c r="U386" s="8">
        <f t="shared" si="159"/>
        <v>265</v>
      </c>
      <c r="V386" s="8">
        <f t="shared" si="159"/>
        <v>1899</v>
      </c>
      <c r="W386" s="8">
        <f t="shared" si="159"/>
        <v>2438</v>
      </c>
      <c r="X386" s="8">
        <f t="shared" si="159"/>
        <v>999</v>
      </c>
      <c r="Y386" s="8">
        <f t="shared" si="159"/>
        <v>176</v>
      </c>
      <c r="Z386" s="8">
        <f t="shared" si="159"/>
        <v>28</v>
      </c>
      <c r="AA386" s="8">
        <f t="shared" si="159"/>
        <v>11</v>
      </c>
      <c r="AB386" s="8">
        <f t="shared" si="159"/>
        <v>1</v>
      </c>
      <c r="AC386" s="8">
        <f t="shared" si="159"/>
        <v>0</v>
      </c>
      <c r="AD386" s="3">
        <f t="shared" si="159"/>
        <v>5859</v>
      </c>
    </row>
    <row r="387" spans="1:30" x14ac:dyDescent="0.25">
      <c r="A387" s="7" t="s">
        <v>1</v>
      </c>
      <c r="B387" s="6">
        <f t="shared" ref="B387:O387" si="160">SUM(B366:B383)</f>
        <v>4997</v>
      </c>
      <c r="C387" s="6">
        <f t="shared" si="160"/>
        <v>842</v>
      </c>
      <c r="D387" s="6">
        <f t="shared" si="160"/>
        <v>16</v>
      </c>
      <c r="E387" s="6">
        <f t="shared" si="160"/>
        <v>10</v>
      </c>
      <c r="F387" s="6">
        <f t="shared" si="160"/>
        <v>28</v>
      </c>
      <c r="G387" s="6">
        <f t="shared" si="160"/>
        <v>0</v>
      </c>
      <c r="H387" s="6">
        <f t="shared" si="160"/>
        <v>5</v>
      </c>
      <c r="I387" s="6">
        <f t="shared" si="160"/>
        <v>7</v>
      </c>
      <c r="J387" s="6">
        <f t="shared" si="160"/>
        <v>27</v>
      </c>
      <c r="K387" s="6">
        <f t="shared" si="160"/>
        <v>0</v>
      </c>
      <c r="L387" s="6">
        <f t="shared" si="160"/>
        <v>17</v>
      </c>
      <c r="M387" s="6">
        <f t="shared" si="160"/>
        <v>39</v>
      </c>
      <c r="N387" s="6">
        <f t="shared" si="160"/>
        <v>0</v>
      </c>
      <c r="O387" s="3">
        <f t="shared" si="160"/>
        <v>5988</v>
      </c>
      <c r="Q387" s="7" t="s">
        <v>1</v>
      </c>
      <c r="R387" s="6">
        <f t="shared" ref="R387:AD387" si="161">SUM(R366:R383)</f>
        <v>1</v>
      </c>
      <c r="S387" s="6">
        <f t="shared" si="161"/>
        <v>6</v>
      </c>
      <c r="T387" s="6">
        <f t="shared" si="161"/>
        <v>35</v>
      </c>
      <c r="U387" s="6">
        <f t="shared" si="161"/>
        <v>267</v>
      </c>
      <c r="V387" s="6">
        <f t="shared" si="161"/>
        <v>1930</v>
      </c>
      <c r="W387" s="6">
        <f t="shared" si="161"/>
        <v>2486</v>
      </c>
      <c r="X387" s="6">
        <f t="shared" si="161"/>
        <v>1033</v>
      </c>
      <c r="Y387" s="6">
        <f t="shared" si="161"/>
        <v>187</v>
      </c>
      <c r="Z387" s="6">
        <f t="shared" si="161"/>
        <v>30</v>
      </c>
      <c r="AA387" s="6">
        <f t="shared" si="161"/>
        <v>12</v>
      </c>
      <c r="AB387" s="6">
        <f t="shared" si="161"/>
        <v>1</v>
      </c>
      <c r="AC387" s="6">
        <f t="shared" si="161"/>
        <v>0</v>
      </c>
      <c r="AD387" s="3">
        <f t="shared" si="161"/>
        <v>5988</v>
      </c>
    </row>
    <row r="388" spans="1:30" x14ac:dyDescent="0.25">
      <c r="A388" s="5" t="s">
        <v>0</v>
      </c>
      <c r="B388" s="4">
        <f t="shared" ref="B388:O388" si="162">SUM(B360:B383)</f>
        <v>5137</v>
      </c>
      <c r="C388" s="4">
        <f t="shared" si="162"/>
        <v>864</v>
      </c>
      <c r="D388" s="4">
        <f t="shared" si="162"/>
        <v>16</v>
      </c>
      <c r="E388" s="4">
        <f t="shared" si="162"/>
        <v>10</v>
      </c>
      <c r="F388" s="4">
        <f t="shared" si="162"/>
        <v>31</v>
      </c>
      <c r="G388" s="4">
        <f t="shared" si="162"/>
        <v>0</v>
      </c>
      <c r="H388" s="4">
        <f t="shared" si="162"/>
        <v>5</v>
      </c>
      <c r="I388" s="4">
        <f t="shared" si="162"/>
        <v>7</v>
      </c>
      <c r="J388" s="4">
        <f t="shared" si="162"/>
        <v>30</v>
      </c>
      <c r="K388" s="4">
        <f t="shared" si="162"/>
        <v>0</v>
      </c>
      <c r="L388" s="4">
        <f t="shared" si="162"/>
        <v>17</v>
      </c>
      <c r="M388" s="4">
        <f t="shared" si="162"/>
        <v>41</v>
      </c>
      <c r="N388" s="4">
        <f t="shared" si="162"/>
        <v>0</v>
      </c>
      <c r="O388" s="3">
        <f t="shared" si="162"/>
        <v>6158</v>
      </c>
      <c r="Q388" s="5" t="s">
        <v>0</v>
      </c>
      <c r="R388" s="4">
        <f t="shared" ref="R388:AD388" si="163">SUM(R360:R383)</f>
        <v>1</v>
      </c>
      <c r="S388" s="4">
        <f t="shared" si="163"/>
        <v>6</v>
      </c>
      <c r="T388" s="4">
        <f t="shared" si="163"/>
        <v>35</v>
      </c>
      <c r="U388" s="4">
        <f t="shared" si="163"/>
        <v>278</v>
      </c>
      <c r="V388" s="4">
        <f t="shared" si="163"/>
        <v>1971</v>
      </c>
      <c r="W388" s="4">
        <f t="shared" si="163"/>
        <v>2533</v>
      </c>
      <c r="X388" s="4">
        <f t="shared" si="163"/>
        <v>1069</v>
      </c>
      <c r="Y388" s="4">
        <f t="shared" si="163"/>
        <v>208</v>
      </c>
      <c r="Z388" s="4">
        <f t="shared" si="163"/>
        <v>40</v>
      </c>
      <c r="AA388" s="4">
        <f t="shared" si="163"/>
        <v>15</v>
      </c>
      <c r="AB388" s="4">
        <f t="shared" si="163"/>
        <v>2</v>
      </c>
      <c r="AC388" s="4">
        <f t="shared" si="163"/>
        <v>0</v>
      </c>
      <c r="AD388" s="3">
        <f t="shared" si="163"/>
        <v>6158</v>
      </c>
    </row>
    <row r="391" spans="1:30" x14ac:dyDescent="0.25">
      <c r="A391" s="16"/>
      <c r="B391" s="17" t="s">
        <v>8</v>
      </c>
      <c r="C391" s="16" t="str">
        <f>C41</f>
        <v>Southbound</v>
      </c>
      <c r="R391" s="17" t="s">
        <v>8</v>
      </c>
      <c r="S391" s="16" t="str">
        <f>C41</f>
        <v>Southbound</v>
      </c>
    </row>
    <row r="392" spans="1:30" x14ac:dyDescent="0.25">
      <c r="A392" s="14" t="str">
        <f>TEXT(A393,"dddd")</f>
        <v>Monday</v>
      </c>
      <c r="Q392" s="14" t="str">
        <f>TEXT(Q393,"dddd")</f>
        <v>Monday</v>
      </c>
    </row>
    <row r="393" spans="1:30" x14ac:dyDescent="0.25">
      <c r="A393" s="15">
        <f>A323+1</f>
        <v>44382</v>
      </c>
      <c r="B393" s="166" t="s">
        <v>7</v>
      </c>
      <c r="C393" s="167"/>
      <c r="D393" s="167"/>
      <c r="E393" s="167"/>
      <c r="F393" s="167"/>
      <c r="G393" s="167"/>
      <c r="H393" s="167"/>
      <c r="I393" s="167"/>
      <c r="J393" s="167"/>
      <c r="K393" s="167"/>
      <c r="L393" s="167"/>
      <c r="M393" s="167"/>
      <c r="N393" s="167"/>
      <c r="O393" s="168"/>
      <c r="Q393" s="15">
        <f>Q323+1</f>
        <v>44382</v>
      </c>
      <c r="R393" s="166" t="s">
        <v>6</v>
      </c>
      <c r="S393" s="167"/>
      <c r="T393" s="167"/>
      <c r="U393" s="167"/>
      <c r="V393" s="167"/>
      <c r="W393" s="167"/>
      <c r="X393" s="167"/>
      <c r="Y393" s="167"/>
      <c r="Z393" s="167"/>
      <c r="AA393" s="167"/>
      <c r="AB393" s="167"/>
      <c r="AC393" s="167"/>
      <c r="AD393" s="168"/>
    </row>
    <row r="394" spans="1:30" x14ac:dyDescent="0.25">
      <c r="A394" s="14" t="s">
        <v>5</v>
      </c>
      <c r="B394" s="14">
        <v>1</v>
      </c>
      <c r="C394" s="14">
        <v>2</v>
      </c>
      <c r="D394" s="14">
        <v>3</v>
      </c>
      <c r="E394" s="14">
        <v>4</v>
      </c>
      <c r="F394" s="14">
        <v>5</v>
      </c>
      <c r="G394" s="14">
        <v>6</v>
      </c>
      <c r="H394" s="14">
        <v>7</v>
      </c>
      <c r="I394" s="14">
        <v>8</v>
      </c>
      <c r="J394" s="14">
        <v>9</v>
      </c>
      <c r="K394" s="14">
        <v>10</v>
      </c>
      <c r="L394" s="14">
        <v>11</v>
      </c>
      <c r="M394" s="14">
        <v>12</v>
      </c>
      <c r="N394" s="14">
        <v>13</v>
      </c>
      <c r="O394" s="12" t="s">
        <v>4</v>
      </c>
      <c r="Q394" s="14" t="s">
        <v>5</v>
      </c>
      <c r="R394" s="14" t="str">
        <f t="shared" ref="R394:AC394" si="164">R$9</f>
        <v>0-10</v>
      </c>
      <c r="S394" s="14" t="str">
        <f t="shared" si="164"/>
        <v>11-15</v>
      </c>
      <c r="T394" s="14" t="str">
        <f t="shared" si="164"/>
        <v>16-20</v>
      </c>
      <c r="U394" s="14" t="str">
        <f t="shared" si="164"/>
        <v>21-25</v>
      </c>
      <c r="V394" s="14" t="str">
        <f t="shared" si="164"/>
        <v>26-30</v>
      </c>
      <c r="W394" s="14" t="str">
        <f t="shared" si="164"/>
        <v>31-35</v>
      </c>
      <c r="X394" s="14" t="str">
        <f t="shared" si="164"/>
        <v>36-40</v>
      </c>
      <c r="Y394" s="14" t="str">
        <f t="shared" si="164"/>
        <v>41-45</v>
      </c>
      <c r="Z394" s="14" t="str">
        <f t="shared" si="164"/>
        <v>46-50</v>
      </c>
      <c r="AA394" s="14" t="str">
        <f t="shared" si="164"/>
        <v>51-60</v>
      </c>
      <c r="AB394" s="14" t="str">
        <f t="shared" si="164"/>
        <v>61-70</v>
      </c>
      <c r="AC394" s="14" t="str">
        <f t="shared" si="164"/>
        <v>71-100</v>
      </c>
      <c r="AD394" s="12" t="s">
        <v>4</v>
      </c>
    </row>
    <row r="395" spans="1:30" x14ac:dyDescent="0.25">
      <c r="A395" s="14">
        <v>1</v>
      </c>
      <c r="B395" s="13">
        <v>15</v>
      </c>
      <c r="C395" s="13">
        <v>3</v>
      </c>
      <c r="D395" s="13">
        <v>0</v>
      </c>
      <c r="E395" s="13">
        <v>0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12">
        <f t="shared" ref="O395:O418" si="165">SUM(B395:N395)</f>
        <v>18</v>
      </c>
      <c r="Q395" s="14">
        <v>1</v>
      </c>
      <c r="R395" s="13">
        <v>0</v>
      </c>
      <c r="S395" s="13">
        <v>0</v>
      </c>
      <c r="T395" s="13">
        <v>1</v>
      </c>
      <c r="U395" s="13">
        <v>2</v>
      </c>
      <c r="V395" s="13">
        <v>6</v>
      </c>
      <c r="W395" s="13">
        <v>6</v>
      </c>
      <c r="X395" s="13">
        <v>2</v>
      </c>
      <c r="Y395" s="13">
        <v>1</v>
      </c>
      <c r="Z395" s="13">
        <v>0</v>
      </c>
      <c r="AA395" s="13">
        <v>0</v>
      </c>
      <c r="AB395" s="13">
        <v>0</v>
      </c>
      <c r="AC395" s="13">
        <v>0</v>
      </c>
      <c r="AD395" s="12">
        <f t="shared" ref="AD395:AD418" si="166">SUM(R395:AC395)</f>
        <v>18</v>
      </c>
    </row>
    <row r="396" spans="1:30" x14ac:dyDescent="0.25">
      <c r="A396" s="14">
        <v>2</v>
      </c>
      <c r="B396" s="13">
        <v>5</v>
      </c>
      <c r="C396" s="13">
        <v>3</v>
      </c>
      <c r="D396" s="13">
        <v>0</v>
      </c>
      <c r="E396" s="13">
        <v>0</v>
      </c>
      <c r="F396" s="13">
        <v>1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2">
        <f t="shared" si="165"/>
        <v>9</v>
      </c>
      <c r="Q396" s="14">
        <v>2</v>
      </c>
      <c r="R396" s="13">
        <v>0</v>
      </c>
      <c r="S396" s="13">
        <v>0</v>
      </c>
      <c r="T396" s="13">
        <v>0</v>
      </c>
      <c r="U396" s="13">
        <v>1</v>
      </c>
      <c r="V396" s="13">
        <v>0</v>
      </c>
      <c r="W396" s="13">
        <v>6</v>
      </c>
      <c r="X396" s="13">
        <v>1</v>
      </c>
      <c r="Y396" s="13">
        <v>1</v>
      </c>
      <c r="Z396" s="13">
        <v>0</v>
      </c>
      <c r="AA396" s="13">
        <v>0</v>
      </c>
      <c r="AB396" s="13">
        <v>0</v>
      </c>
      <c r="AC396" s="13">
        <v>0</v>
      </c>
      <c r="AD396" s="12">
        <f t="shared" si="166"/>
        <v>9</v>
      </c>
    </row>
    <row r="397" spans="1:30" x14ac:dyDescent="0.25">
      <c r="A397" s="14">
        <v>3</v>
      </c>
      <c r="B397" s="13">
        <v>6</v>
      </c>
      <c r="C397" s="13">
        <v>2</v>
      </c>
      <c r="D397" s="13">
        <v>0</v>
      </c>
      <c r="E397" s="13">
        <v>0</v>
      </c>
      <c r="F397" s="13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1</v>
      </c>
      <c r="N397" s="13">
        <v>0</v>
      </c>
      <c r="O397" s="12">
        <f t="shared" si="165"/>
        <v>9</v>
      </c>
      <c r="Q397" s="14">
        <v>3</v>
      </c>
      <c r="R397" s="13">
        <v>0</v>
      </c>
      <c r="S397" s="13">
        <v>0</v>
      </c>
      <c r="T397" s="13">
        <v>0</v>
      </c>
      <c r="U397" s="13">
        <v>1</v>
      </c>
      <c r="V397" s="13">
        <v>2</v>
      </c>
      <c r="W397" s="13">
        <v>2</v>
      </c>
      <c r="X397" s="13">
        <v>3</v>
      </c>
      <c r="Y397" s="13">
        <v>0</v>
      </c>
      <c r="Z397" s="13">
        <v>0</v>
      </c>
      <c r="AA397" s="13">
        <v>1</v>
      </c>
      <c r="AB397" s="13">
        <v>0</v>
      </c>
      <c r="AC397" s="13">
        <v>0</v>
      </c>
      <c r="AD397" s="12">
        <f t="shared" si="166"/>
        <v>9</v>
      </c>
    </row>
    <row r="398" spans="1:30" x14ac:dyDescent="0.25">
      <c r="A398" s="14">
        <v>4</v>
      </c>
      <c r="B398" s="13">
        <v>19</v>
      </c>
      <c r="C398" s="13">
        <v>8</v>
      </c>
      <c r="D398" s="13">
        <v>1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2">
        <f t="shared" si="165"/>
        <v>28</v>
      </c>
      <c r="Q398" s="14">
        <v>4</v>
      </c>
      <c r="R398" s="13">
        <v>0</v>
      </c>
      <c r="S398" s="13">
        <v>0</v>
      </c>
      <c r="T398" s="13">
        <v>0</v>
      </c>
      <c r="U398" s="13">
        <v>0</v>
      </c>
      <c r="V398" s="13">
        <v>7</v>
      </c>
      <c r="W398" s="13">
        <v>7</v>
      </c>
      <c r="X398" s="13">
        <v>10</v>
      </c>
      <c r="Y398" s="13">
        <v>2</v>
      </c>
      <c r="Z398" s="13">
        <v>1</v>
      </c>
      <c r="AA398" s="13">
        <v>1</v>
      </c>
      <c r="AB398" s="13">
        <v>0</v>
      </c>
      <c r="AC398" s="13">
        <v>0</v>
      </c>
      <c r="AD398" s="12">
        <f t="shared" si="166"/>
        <v>28</v>
      </c>
    </row>
    <row r="399" spans="1:30" x14ac:dyDescent="0.25">
      <c r="A399" s="14">
        <v>5</v>
      </c>
      <c r="B399" s="13">
        <v>37</v>
      </c>
      <c r="C399" s="13">
        <v>23</v>
      </c>
      <c r="D399" s="13">
        <v>0</v>
      </c>
      <c r="E399" s="13">
        <v>0</v>
      </c>
      <c r="F399" s="13">
        <v>1</v>
      </c>
      <c r="G399" s="13">
        <v>0</v>
      </c>
      <c r="H399" s="13">
        <v>0</v>
      </c>
      <c r="I399" s="13">
        <v>1</v>
      </c>
      <c r="J399" s="13">
        <v>0</v>
      </c>
      <c r="K399" s="13">
        <v>0</v>
      </c>
      <c r="L399" s="13">
        <v>0</v>
      </c>
      <c r="M399" s="13">
        <v>6</v>
      </c>
      <c r="N399" s="13">
        <v>0</v>
      </c>
      <c r="O399" s="12">
        <f t="shared" si="165"/>
        <v>68</v>
      </c>
      <c r="Q399" s="14">
        <v>5</v>
      </c>
      <c r="R399" s="13">
        <v>0</v>
      </c>
      <c r="S399" s="13">
        <v>0</v>
      </c>
      <c r="T399" s="13">
        <v>0</v>
      </c>
      <c r="U399" s="13">
        <v>0</v>
      </c>
      <c r="V399" s="13">
        <v>20</v>
      </c>
      <c r="W399" s="13">
        <v>14</v>
      </c>
      <c r="X399" s="13">
        <v>22</v>
      </c>
      <c r="Y399" s="13">
        <v>10</v>
      </c>
      <c r="Z399" s="13">
        <v>1</v>
      </c>
      <c r="AA399" s="13">
        <v>1</v>
      </c>
      <c r="AB399" s="13">
        <v>0</v>
      </c>
      <c r="AC399" s="13">
        <v>0</v>
      </c>
      <c r="AD399" s="12">
        <f t="shared" si="166"/>
        <v>68</v>
      </c>
    </row>
    <row r="400" spans="1:30" x14ac:dyDescent="0.25">
      <c r="A400" s="14">
        <v>6</v>
      </c>
      <c r="B400" s="13">
        <v>96</v>
      </c>
      <c r="C400" s="13">
        <v>37</v>
      </c>
      <c r="D400" s="13">
        <v>0</v>
      </c>
      <c r="E400" s="13">
        <v>0</v>
      </c>
      <c r="F400" s="13">
        <v>1</v>
      </c>
      <c r="G400" s="13">
        <v>0</v>
      </c>
      <c r="H400" s="13">
        <v>0</v>
      </c>
      <c r="I400" s="13">
        <v>0</v>
      </c>
      <c r="J400" s="13">
        <v>1</v>
      </c>
      <c r="K400" s="13">
        <v>0</v>
      </c>
      <c r="L400" s="13">
        <v>1</v>
      </c>
      <c r="M400" s="13">
        <v>0</v>
      </c>
      <c r="N400" s="13">
        <v>0</v>
      </c>
      <c r="O400" s="12">
        <f t="shared" si="165"/>
        <v>136</v>
      </c>
      <c r="Q400" s="14">
        <v>6</v>
      </c>
      <c r="R400" s="13">
        <v>0</v>
      </c>
      <c r="S400" s="13">
        <v>0</v>
      </c>
      <c r="T400" s="13">
        <v>1</v>
      </c>
      <c r="U400" s="13">
        <v>8</v>
      </c>
      <c r="V400" s="13">
        <v>27</v>
      </c>
      <c r="W400" s="13">
        <v>36</v>
      </c>
      <c r="X400" s="13">
        <v>43</v>
      </c>
      <c r="Y400" s="13">
        <v>17</v>
      </c>
      <c r="Z400" s="13">
        <v>3</v>
      </c>
      <c r="AA400" s="13">
        <v>1</v>
      </c>
      <c r="AB400" s="13">
        <v>0</v>
      </c>
      <c r="AC400" s="13">
        <v>0</v>
      </c>
      <c r="AD400" s="12">
        <f t="shared" si="166"/>
        <v>136</v>
      </c>
    </row>
    <row r="401" spans="1:30" x14ac:dyDescent="0.25">
      <c r="A401" s="14">
        <v>7</v>
      </c>
      <c r="B401" s="13">
        <v>244</v>
      </c>
      <c r="C401" s="13">
        <v>71</v>
      </c>
      <c r="D401" s="13">
        <v>0</v>
      </c>
      <c r="E401" s="13">
        <v>0</v>
      </c>
      <c r="F401" s="13">
        <v>1</v>
      </c>
      <c r="G401" s="13">
        <v>0</v>
      </c>
      <c r="H401" s="13">
        <v>0</v>
      </c>
      <c r="I401" s="13">
        <v>1</v>
      </c>
      <c r="J401" s="13">
        <v>2</v>
      </c>
      <c r="K401" s="13">
        <v>0</v>
      </c>
      <c r="L401" s="13">
        <v>2</v>
      </c>
      <c r="M401" s="13">
        <v>0</v>
      </c>
      <c r="N401" s="13">
        <v>0</v>
      </c>
      <c r="O401" s="12">
        <f t="shared" si="165"/>
        <v>321</v>
      </c>
      <c r="Q401" s="14">
        <v>7</v>
      </c>
      <c r="R401" s="13">
        <v>0</v>
      </c>
      <c r="S401" s="13">
        <v>0</v>
      </c>
      <c r="T401" s="13">
        <v>0</v>
      </c>
      <c r="U401" s="13">
        <v>9</v>
      </c>
      <c r="V401" s="13">
        <v>74</v>
      </c>
      <c r="W401" s="13">
        <v>153</v>
      </c>
      <c r="X401" s="13">
        <v>65</v>
      </c>
      <c r="Y401" s="13">
        <v>19</v>
      </c>
      <c r="Z401" s="13">
        <v>1</v>
      </c>
      <c r="AA401" s="13">
        <v>0</v>
      </c>
      <c r="AB401" s="13">
        <v>0</v>
      </c>
      <c r="AC401" s="13">
        <v>0</v>
      </c>
      <c r="AD401" s="12">
        <f t="shared" si="166"/>
        <v>321</v>
      </c>
    </row>
    <row r="402" spans="1:30" x14ac:dyDescent="0.25">
      <c r="A402" s="14">
        <v>8</v>
      </c>
      <c r="B402" s="13">
        <v>512</v>
      </c>
      <c r="C402" s="13">
        <v>78</v>
      </c>
      <c r="D402" s="13">
        <v>2</v>
      </c>
      <c r="E402" s="13">
        <v>0</v>
      </c>
      <c r="F402" s="13">
        <v>5</v>
      </c>
      <c r="G402" s="13">
        <v>0</v>
      </c>
      <c r="H402" s="13">
        <v>1</v>
      </c>
      <c r="I402" s="13">
        <v>0</v>
      </c>
      <c r="J402" s="13">
        <v>0</v>
      </c>
      <c r="K402" s="13">
        <v>0</v>
      </c>
      <c r="L402" s="13">
        <v>0</v>
      </c>
      <c r="M402" s="13">
        <v>0</v>
      </c>
      <c r="N402" s="13">
        <v>0</v>
      </c>
      <c r="O402" s="12">
        <f t="shared" si="165"/>
        <v>598</v>
      </c>
      <c r="Q402" s="14">
        <v>8</v>
      </c>
      <c r="R402" s="13">
        <v>0</v>
      </c>
      <c r="S402" s="13">
        <v>0</v>
      </c>
      <c r="T402" s="13">
        <v>0</v>
      </c>
      <c r="U402" s="13">
        <v>29</v>
      </c>
      <c r="V402" s="13">
        <v>226</v>
      </c>
      <c r="W402" s="13">
        <v>250</v>
      </c>
      <c r="X402" s="13">
        <v>81</v>
      </c>
      <c r="Y402" s="13">
        <v>9</v>
      </c>
      <c r="Z402" s="13">
        <v>2</v>
      </c>
      <c r="AA402" s="13">
        <v>1</v>
      </c>
      <c r="AB402" s="13">
        <v>0</v>
      </c>
      <c r="AC402" s="13">
        <v>0</v>
      </c>
      <c r="AD402" s="12">
        <f t="shared" si="166"/>
        <v>598</v>
      </c>
    </row>
    <row r="403" spans="1:30" x14ac:dyDescent="0.25">
      <c r="A403" s="14">
        <v>9</v>
      </c>
      <c r="B403" s="13">
        <v>476</v>
      </c>
      <c r="C403" s="13">
        <v>75</v>
      </c>
      <c r="D403" s="13">
        <v>0</v>
      </c>
      <c r="E403" s="13">
        <v>0</v>
      </c>
      <c r="F403" s="13">
        <v>7</v>
      </c>
      <c r="G403" s="13">
        <v>0</v>
      </c>
      <c r="H403" s="13">
        <v>0</v>
      </c>
      <c r="I403" s="13">
        <v>1</v>
      </c>
      <c r="J403" s="13">
        <v>1</v>
      </c>
      <c r="K403" s="13">
        <v>0</v>
      </c>
      <c r="L403" s="13">
        <v>2</v>
      </c>
      <c r="M403" s="13">
        <v>6</v>
      </c>
      <c r="N403" s="13">
        <v>0</v>
      </c>
      <c r="O403" s="12">
        <f t="shared" si="165"/>
        <v>568</v>
      </c>
      <c r="Q403" s="14">
        <v>9</v>
      </c>
      <c r="R403" s="13">
        <v>0</v>
      </c>
      <c r="S403" s="13">
        <v>0</v>
      </c>
      <c r="T403" s="13">
        <v>1</v>
      </c>
      <c r="U403" s="13">
        <v>50</v>
      </c>
      <c r="V403" s="13">
        <v>248</v>
      </c>
      <c r="W403" s="13">
        <v>208</v>
      </c>
      <c r="X403" s="13">
        <v>53</v>
      </c>
      <c r="Y403" s="13">
        <v>7</v>
      </c>
      <c r="Z403" s="13">
        <v>1</v>
      </c>
      <c r="AA403" s="13">
        <v>0</v>
      </c>
      <c r="AB403" s="13">
        <v>0</v>
      </c>
      <c r="AC403" s="13">
        <v>0</v>
      </c>
      <c r="AD403" s="12">
        <f t="shared" si="166"/>
        <v>568</v>
      </c>
    </row>
    <row r="404" spans="1:30" x14ac:dyDescent="0.25">
      <c r="A404" s="14">
        <v>10</v>
      </c>
      <c r="B404" s="13">
        <v>329</v>
      </c>
      <c r="C404" s="13">
        <v>59</v>
      </c>
      <c r="D404" s="13">
        <v>0</v>
      </c>
      <c r="E404" s="13">
        <v>1</v>
      </c>
      <c r="F404" s="13">
        <v>1</v>
      </c>
      <c r="G404" s="13">
        <v>0</v>
      </c>
      <c r="H404" s="13">
        <v>0</v>
      </c>
      <c r="I404" s="13">
        <v>1</v>
      </c>
      <c r="J404" s="13">
        <v>0</v>
      </c>
      <c r="K404" s="13">
        <v>0</v>
      </c>
      <c r="L404" s="13">
        <v>0</v>
      </c>
      <c r="M404" s="13">
        <v>7</v>
      </c>
      <c r="N404" s="13">
        <v>0</v>
      </c>
      <c r="O404" s="12">
        <f t="shared" si="165"/>
        <v>398</v>
      </c>
      <c r="Q404" s="14">
        <v>10</v>
      </c>
      <c r="R404" s="13">
        <v>0</v>
      </c>
      <c r="S404" s="13">
        <v>0</v>
      </c>
      <c r="T404" s="13">
        <v>11</v>
      </c>
      <c r="U404" s="13">
        <v>29</v>
      </c>
      <c r="V404" s="13">
        <v>184</v>
      </c>
      <c r="W404" s="13">
        <v>141</v>
      </c>
      <c r="X404" s="13">
        <v>25</v>
      </c>
      <c r="Y404" s="13">
        <v>8</v>
      </c>
      <c r="Z404" s="13">
        <v>0</v>
      </c>
      <c r="AA404" s="13">
        <v>0</v>
      </c>
      <c r="AB404" s="13">
        <v>0</v>
      </c>
      <c r="AC404" s="13">
        <v>0</v>
      </c>
      <c r="AD404" s="12">
        <f t="shared" si="166"/>
        <v>398</v>
      </c>
    </row>
    <row r="405" spans="1:30" x14ac:dyDescent="0.25">
      <c r="A405" s="14">
        <v>11</v>
      </c>
      <c r="B405" s="13">
        <v>310</v>
      </c>
      <c r="C405" s="13">
        <v>63</v>
      </c>
      <c r="D405" s="13">
        <v>3</v>
      </c>
      <c r="E405" s="13">
        <v>1</v>
      </c>
      <c r="F405" s="13">
        <v>2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2</v>
      </c>
      <c r="N405" s="13">
        <v>0</v>
      </c>
      <c r="O405" s="12">
        <f t="shared" si="165"/>
        <v>381</v>
      </c>
      <c r="Q405" s="14">
        <v>11</v>
      </c>
      <c r="R405" s="13">
        <v>0</v>
      </c>
      <c r="S405" s="13">
        <v>0</v>
      </c>
      <c r="T405" s="13">
        <v>3</v>
      </c>
      <c r="U405" s="13">
        <v>25</v>
      </c>
      <c r="V405" s="13">
        <v>199</v>
      </c>
      <c r="W405" s="13">
        <v>134</v>
      </c>
      <c r="X405" s="13">
        <v>20</v>
      </c>
      <c r="Y405" s="13">
        <v>0</v>
      </c>
      <c r="Z405" s="13">
        <v>0</v>
      </c>
      <c r="AA405" s="13">
        <v>0</v>
      </c>
      <c r="AB405" s="13">
        <v>0</v>
      </c>
      <c r="AC405" s="13">
        <v>0</v>
      </c>
      <c r="AD405" s="12">
        <f t="shared" si="166"/>
        <v>381</v>
      </c>
    </row>
    <row r="406" spans="1:30" x14ac:dyDescent="0.25">
      <c r="A406" s="14">
        <v>12</v>
      </c>
      <c r="B406" s="13">
        <v>298</v>
      </c>
      <c r="C406" s="13">
        <v>60</v>
      </c>
      <c r="D406" s="13">
        <v>3</v>
      </c>
      <c r="E406" s="13">
        <v>1</v>
      </c>
      <c r="F406" s="13">
        <v>3</v>
      </c>
      <c r="G406" s="13">
        <v>0</v>
      </c>
      <c r="H406" s="13">
        <v>1</v>
      </c>
      <c r="I406" s="13">
        <v>0</v>
      </c>
      <c r="J406" s="13">
        <v>3</v>
      </c>
      <c r="K406" s="13">
        <v>0</v>
      </c>
      <c r="L406" s="13">
        <v>0</v>
      </c>
      <c r="M406" s="13">
        <v>4</v>
      </c>
      <c r="N406" s="13">
        <v>0</v>
      </c>
      <c r="O406" s="12">
        <f t="shared" si="165"/>
        <v>373</v>
      </c>
      <c r="Q406" s="14">
        <v>12</v>
      </c>
      <c r="R406" s="13">
        <v>0</v>
      </c>
      <c r="S406" s="13">
        <v>0</v>
      </c>
      <c r="T406" s="13">
        <v>1</v>
      </c>
      <c r="U406" s="13">
        <v>37</v>
      </c>
      <c r="V406" s="13">
        <v>187</v>
      </c>
      <c r="W406" s="13">
        <v>122</v>
      </c>
      <c r="X406" s="13">
        <v>23</v>
      </c>
      <c r="Y406" s="13">
        <v>3</v>
      </c>
      <c r="Z406" s="13">
        <v>0</v>
      </c>
      <c r="AA406" s="13">
        <v>0</v>
      </c>
      <c r="AB406" s="13">
        <v>0</v>
      </c>
      <c r="AC406" s="13">
        <v>0</v>
      </c>
      <c r="AD406" s="12">
        <f t="shared" si="166"/>
        <v>373</v>
      </c>
    </row>
    <row r="407" spans="1:30" x14ac:dyDescent="0.25">
      <c r="A407" s="14">
        <v>13</v>
      </c>
      <c r="B407" s="13">
        <v>281</v>
      </c>
      <c r="C407" s="13">
        <v>62</v>
      </c>
      <c r="D407" s="13">
        <v>4</v>
      </c>
      <c r="E407" s="13">
        <v>1</v>
      </c>
      <c r="F407" s="13">
        <v>4</v>
      </c>
      <c r="G407" s="13">
        <v>0</v>
      </c>
      <c r="H407" s="13">
        <v>0</v>
      </c>
      <c r="I407" s="13">
        <v>0</v>
      </c>
      <c r="J407" s="13">
        <v>1</v>
      </c>
      <c r="K407" s="13">
        <v>0</v>
      </c>
      <c r="L407" s="13">
        <v>1</v>
      </c>
      <c r="M407" s="13">
        <v>2</v>
      </c>
      <c r="N407" s="13">
        <v>0</v>
      </c>
      <c r="O407" s="12">
        <f t="shared" si="165"/>
        <v>356</v>
      </c>
      <c r="Q407" s="14">
        <v>13</v>
      </c>
      <c r="R407" s="13">
        <v>0</v>
      </c>
      <c r="S407" s="13">
        <v>0</v>
      </c>
      <c r="T407" s="13">
        <v>3</v>
      </c>
      <c r="U407" s="13">
        <v>20</v>
      </c>
      <c r="V407" s="13">
        <v>171</v>
      </c>
      <c r="W407" s="13">
        <v>121</v>
      </c>
      <c r="X407" s="13">
        <v>36</v>
      </c>
      <c r="Y407" s="13">
        <v>5</v>
      </c>
      <c r="Z407" s="13">
        <v>0</v>
      </c>
      <c r="AA407" s="13">
        <v>0</v>
      </c>
      <c r="AB407" s="13">
        <v>0</v>
      </c>
      <c r="AC407" s="13">
        <v>0</v>
      </c>
      <c r="AD407" s="12">
        <f t="shared" si="166"/>
        <v>356</v>
      </c>
    </row>
    <row r="408" spans="1:30" x14ac:dyDescent="0.25">
      <c r="A408" s="14">
        <v>14</v>
      </c>
      <c r="B408" s="13">
        <v>306</v>
      </c>
      <c r="C408" s="13">
        <v>44</v>
      </c>
      <c r="D408" s="13">
        <v>2</v>
      </c>
      <c r="E408" s="13">
        <v>3</v>
      </c>
      <c r="F408" s="13">
        <v>2</v>
      </c>
      <c r="G408" s="13">
        <v>0</v>
      </c>
      <c r="H408" s="13">
        <v>0</v>
      </c>
      <c r="I408" s="13">
        <v>2</v>
      </c>
      <c r="J408" s="13">
        <v>3</v>
      </c>
      <c r="K408" s="13">
        <v>0</v>
      </c>
      <c r="L408" s="13">
        <v>1</v>
      </c>
      <c r="M408" s="13">
        <v>2</v>
      </c>
      <c r="N408" s="13">
        <v>0</v>
      </c>
      <c r="O408" s="12">
        <f t="shared" si="165"/>
        <v>365</v>
      </c>
      <c r="Q408" s="14">
        <v>14</v>
      </c>
      <c r="R408" s="13">
        <v>0</v>
      </c>
      <c r="S408" s="13">
        <v>5</v>
      </c>
      <c r="T408" s="13">
        <v>8</v>
      </c>
      <c r="U408" s="13">
        <v>28</v>
      </c>
      <c r="V408" s="13">
        <v>184</v>
      </c>
      <c r="W408" s="13">
        <v>106</v>
      </c>
      <c r="X408" s="13">
        <v>30</v>
      </c>
      <c r="Y408" s="13">
        <v>4</v>
      </c>
      <c r="Z408" s="13">
        <v>0</v>
      </c>
      <c r="AA408" s="13">
        <v>0</v>
      </c>
      <c r="AB408" s="13">
        <v>0</v>
      </c>
      <c r="AC408" s="13">
        <v>0</v>
      </c>
      <c r="AD408" s="12">
        <f t="shared" si="166"/>
        <v>365</v>
      </c>
    </row>
    <row r="409" spans="1:30" x14ac:dyDescent="0.25">
      <c r="A409" s="14">
        <v>15</v>
      </c>
      <c r="B409" s="13">
        <v>344</v>
      </c>
      <c r="C409" s="13">
        <v>67</v>
      </c>
      <c r="D409" s="13">
        <v>0</v>
      </c>
      <c r="E409" s="13">
        <v>0</v>
      </c>
      <c r="F409" s="13">
        <v>4</v>
      </c>
      <c r="G409" s="13">
        <v>0</v>
      </c>
      <c r="H409" s="13">
        <v>1</v>
      </c>
      <c r="I409" s="13">
        <v>0</v>
      </c>
      <c r="J409" s="13">
        <v>3</v>
      </c>
      <c r="K409" s="13">
        <v>0</v>
      </c>
      <c r="L409" s="13">
        <v>1</v>
      </c>
      <c r="M409" s="13">
        <v>5</v>
      </c>
      <c r="N409" s="13">
        <v>0</v>
      </c>
      <c r="O409" s="12">
        <f t="shared" si="165"/>
        <v>425</v>
      </c>
      <c r="Q409" s="14">
        <v>15</v>
      </c>
      <c r="R409" s="13">
        <v>0</v>
      </c>
      <c r="S409" s="13">
        <v>0</v>
      </c>
      <c r="T409" s="13">
        <v>3</v>
      </c>
      <c r="U409" s="13">
        <v>19</v>
      </c>
      <c r="V409" s="13">
        <v>226</v>
      </c>
      <c r="W409" s="13">
        <v>144</v>
      </c>
      <c r="X409" s="13">
        <v>29</v>
      </c>
      <c r="Y409" s="13">
        <v>3</v>
      </c>
      <c r="Z409" s="13">
        <v>1</v>
      </c>
      <c r="AA409" s="13">
        <v>0</v>
      </c>
      <c r="AB409" s="13">
        <v>0</v>
      </c>
      <c r="AC409" s="13">
        <v>0</v>
      </c>
      <c r="AD409" s="12">
        <f t="shared" si="166"/>
        <v>425</v>
      </c>
    </row>
    <row r="410" spans="1:30" x14ac:dyDescent="0.25">
      <c r="A410" s="14">
        <v>16</v>
      </c>
      <c r="B410" s="13">
        <v>386</v>
      </c>
      <c r="C410" s="13">
        <v>53</v>
      </c>
      <c r="D410" s="13">
        <v>4</v>
      </c>
      <c r="E410" s="13">
        <v>0</v>
      </c>
      <c r="F410" s="13">
        <v>3</v>
      </c>
      <c r="G410" s="13">
        <v>0</v>
      </c>
      <c r="H410" s="13">
        <v>0</v>
      </c>
      <c r="I410" s="13">
        <v>0</v>
      </c>
      <c r="J410" s="13">
        <v>2</v>
      </c>
      <c r="K410" s="13">
        <v>1</v>
      </c>
      <c r="L410" s="13">
        <v>1</v>
      </c>
      <c r="M410" s="13">
        <v>4</v>
      </c>
      <c r="N410" s="13">
        <v>0</v>
      </c>
      <c r="O410" s="12">
        <f t="shared" si="165"/>
        <v>454</v>
      </c>
      <c r="Q410" s="14">
        <v>16</v>
      </c>
      <c r="R410" s="13">
        <v>0</v>
      </c>
      <c r="S410" s="13">
        <v>12</v>
      </c>
      <c r="T410" s="13">
        <v>11</v>
      </c>
      <c r="U410" s="13">
        <v>45</v>
      </c>
      <c r="V410" s="13">
        <v>244</v>
      </c>
      <c r="W410" s="13">
        <v>110</v>
      </c>
      <c r="X410" s="13">
        <v>29</v>
      </c>
      <c r="Y410" s="13">
        <v>3</v>
      </c>
      <c r="Z410" s="13">
        <v>0</v>
      </c>
      <c r="AA410" s="13">
        <v>0</v>
      </c>
      <c r="AB410" s="13">
        <v>0</v>
      </c>
      <c r="AC410" s="13">
        <v>0</v>
      </c>
      <c r="AD410" s="12">
        <f t="shared" si="166"/>
        <v>454</v>
      </c>
    </row>
    <row r="411" spans="1:30" x14ac:dyDescent="0.25">
      <c r="A411" s="14">
        <v>17</v>
      </c>
      <c r="B411" s="13">
        <v>516</v>
      </c>
      <c r="C411" s="13">
        <v>82</v>
      </c>
      <c r="D411" s="13">
        <v>0</v>
      </c>
      <c r="E411" s="13">
        <v>1</v>
      </c>
      <c r="F411" s="13">
        <v>3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1</v>
      </c>
      <c r="N411" s="13">
        <v>0</v>
      </c>
      <c r="O411" s="12">
        <f t="shared" si="165"/>
        <v>603</v>
      </c>
      <c r="Q411" s="14">
        <v>17</v>
      </c>
      <c r="R411" s="13">
        <v>0</v>
      </c>
      <c r="S411" s="13">
        <v>0</v>
      </c>
      <c r="T411" s="13">
        <v>0</v>
      </c>
      <c r="U411" s="13">
        <v>31</v>
      </c>
      <c r="V411" s="13">
        <v>307</v>
      </c>
      <c r="W411" s="13">
        <v>212</v>
      </c>
      <c r="X411" s="13">
        <v>46</v>
      </c>
      <c r="Y411" s="13">
        <v>7</v>
      </c>
      <c r="Z411" s="13">
        <v>0</v>
      </c>
      <c r="AA411" s="13">
        <v>0</v>
      </c>
      <c r="AB411" s="13">
        <v>0</v>
      </c>
      <c r="AC411" s="13">
        <v>0</v>
      </c>
      <c r="AD411" s="12">
        <f t="shared" si="166"/>
        <v>603</v>
      </c>
    </row>
    <row r="412" spans="1:30" x14ac:dyDescent="0.25">
      <c r="A412" s="14">
        <v>18</v>
      </c>
      <c r="B412" s="13">
        <v>452</v>
      </c>
      <c r="C412" s="13">
        <v>49</v>
      </c>
      <c r="D412" s="13">
        <v>1</v>
      </c>
      <c r="E412" s="13">
        <v>0</v>
      </c>
      <c r="F412" s="13">
        <v>1</v>
      </c>
      <c r="G412" s="13">
        <v>0</v>
      </c>
      <c r="H412" s="13">
        <v>1</v>
      </c>
      <c r="I412" s="13">
        <v>0</v>
      </c>
      <c r="J412" s="13">
        <v>0</v>
      </c>
      <c r="K412" s="13">
        <v>0</v>
      </c>
      <c r="L412" s="13">
        <v>0</v>
      </c>
      <c r="M412" s="13">
        <v>2</v>
      </c>
      <c r="N412" s="13">
        <v>0</v>
      </c>
      <c r="O412" s="12">
        <f t="shared" si="165"/>
        <v>506</v>
      </c>
      <c r="Q412" s="14">
        <v>18</v>
      </c>
      <c r="R412" s="13">
        <v>0</v>
      </c>
      <c r="S412" s="13">
        <v>3</v>
      </c>
      <c r="T412" s="13">
        <v>2</v>
      </c>
      <c r="U412" s="13">
        <v>25</v>
      </c>
      <c r="V412" s="13">
        <v>227</v>
      </c>
      <c r="W412" s="13">
        <v>190</v>
      </c>
      <c r="X412" s="13">
        <v>54</v>
      </c>
      <c r="Y412" s="13">
        <v>2</v>
      </c>
      <c r="Z412" s="13">
        <v>2</v>
      </c>
      <c r="AA412" s="13">
        <v>1</v>
      </c>
      <c r="AB412" s="13">
        <v>0</v>
      </c>
      <c r="AC412" s="13">
        <v>0</v>
      </c>
      <c r="AD412" s="12">
        <f t="shared" si="166"/>
        <v>506</v>
      </c>
    </row>
    <row r="413" spans="1:30" x14ac:dyDescent="0.25">
      <c r="A413" s="14">
        <v>19</v>
      </c>
      <c r="B413" s="13">
        <v>266</v>
      </c>
      <c r="C413" s="13">
        <v>35</v>
      </c>
      <c r="D413" s="13">
        <v>0</v>
      </c>
      <c r="E413" s="13">
        <v>0</v>
      </c>
      <c r="F413" s="13">
        <v>0</v>
      </c>
      <c r="G413" s="13">
        <v>0</v>
      </c>
      <c r="H413" s="13">
        <v>0</v>
      </c>
      <c r="I413" s="13">
        <v>0</v>
      </c>
      <c r="J413" s="13">
        <v>1</v>
      </c>
      <c r="K413" s="13">
        <v>0</v>
      </c>
      <c r="L413" s="13">
        <v>0</v>
      </c>
      <c r="M413" s="13">
        <v>0</v>
      </c>
      <c r="N413" s="13">
        <v>0</v>
      </c>
      <c r="O413" s="12">
        <f t="shared" si="165"/>
        <v>302</v>
      </c>
      <c r="Q413" s="14">
        <v>19</v>
      </c>
      <c r="R413" s="13">
        <v>0</v>
      </c>
      <c r="S413" s="13">
        <v>0</v>
      </c>
      <c r="T413" s="13">
        <v>8</v>
      </c>
      <c r="U413" s="13">
        <v>31</v>
      </c>
      <c r="V413" s="13">
        <v>120</v>
      </c>
      <c r="W413" s="13">
        <v>114</v>
      </c>
      <c r="X413" s="13">
        <v>24</v>
      </c>
      <c r="Y413" s="13">
        <v>3</v>
      </c>
      <c r="Z413" s="13">
        <v>2</v>
      </c>
      <c r="AA413" s="13">
        <v>0</v>
      </c>
      <c r="AB413" s="13">
        <v>0</v>
      </c>
      <c r="AC413" s="13">
        <v>0</v>
      </c>
      <c r="AD413" s="12">
        <f t="shared" si="166"/>
        <v>302</v>
      </c>
    </row>
    <row r="414" spans="1:30" x14ac:dyDescent="0.25">
      <c r="A414" s="14">
        <v>20</v>
      </c>
      <c r="B414" s="13">
        <v>147</v>
      </c>
      <c r="C414" s="13">
        <v>24</v>
      </c>
      <c r="D414" s="13">
        <v>0</v>
      </c>
      <c r="E414" s="13">
        <v>0</v>
      </c>
      <c r="F414" s="13">
        <v>2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1</v>
      </c>
      <c r="N414" s="13">
        <v>0</v>
      </c>
      <c r="O414" s="12">
        <f t="shared" si="165"/>
        <v>174</v>
      </c>
      <c r="Q414" s="14">
        <v>20</v>
      </c>
      <c r="R414" s="13">
        <v>1</v>
      </c>
      <c r="S414" s="13">
        <v>1</v>
      </c>
      <c r="T414" s="13">
        <v>2</v>
      </c>
      <c r="U414" s="13">
        <v>5</v>
      </c>
      <c r="V414" s="13">
        <v>62</v>
      </c>
      <c r="W414" s="13">
        <v>74</v>
      </c>
      <c r="X414" s="13">
        <v>25</v>
      </c>
      <c r="Y414" s="13">
        <v>3</v>
      </c>
      <c r="Z414" s="13">
        <v>1</v>
      </c>
      <c r="AA414" s="13">
        <v>0</v>
      </c>
      <c r="AB414" s="13">
        <v>0</v>
      </c>
      <c r="AC414" s="13">
        <v>0</v>
      </c>
      <c r="AD414" s="12">
        <f t="shared" si="166"/>
        <v>174</v>
      </c>
    </row>
    <row r="415" spans="1:30" x14ac:dyDescent="0.25">
      <c r="A415" s="14">
        <v>21</v>
      </c>
      <c r="B415" s="13">
        <v>115</v>
      </c>
      <c r="C415" s="13">
        <v>18</v>
      </c>
      <c r="D415" s="13">
        <v>0</v>
      </c>
      <c r="E415" s="13">
        <v>0</v>
      </c>
      <c r="F415" s="13">
        <v>1</v>
      </c>
      <c r="G415" s="13">
        <v>0</v>
      </c>
      <c r="H415" s="13">
        <v>0</v>
      </c>
      <c r="I415" s="13">
        <v>1</v>
      </c>
      <c r="J415" s="13">
        <v>0</v>
      </c>
      <c r="K415" s="13">
        <v>0</v>
      </c>
      <c r="L415" s="13">
        <v>0</v>
      </c>
      <c r="M415" s="13">
        <v>1</v>
      </c>
      <c r="N415" s="13">
        <v>0</v>
      </c>
      <c r="O415" s="12">
        <f t="shared" si="165"/>
        <v>136</v>
      </c>
      <c r="Q415" s="14">
        <v>21</v>
      </c>
      <c r="R415" s="13">
        <v>0</v>
      </c>
      <c r="S415" s="13">
        <v>0</v>
      </c>
      <c r="T415" s="13">
        <v>0</v>
      </c>
      <c r="U415" s="13">
        <v>4</v>
      </c>
      <c r="V415" s="13">
        <v>56</v>
      </c>
      <c r="W415" s="13">
        <v>41</v>
      </c>
      <c r="X415" s="13">
        <v>27</v>
      </c>
      <c r="Y415" s="13">
        <v>5</v>
      </c>
      <c r="Z415" s="13">
        <v>2</v>
      </c>
      <c r="AA415" s="13">
        <v>1</v>
      </c>
      <c r="AB415" s="13">
        <v>0</v>
      </c>
      <c r="AC415" s="13">
        <v>0</v>
      </c>
      <c r="AD415" s="12">
        <f t="shared" si="166"/>
        <v>136</v>
      </c>
    </row>
    <row r="416" spans="1:30" x14ac:dyDescent="0.25">
      <c r="A416" s="14">
        <v>22</v>
      </c>
      <c r="B416" s="13">
        <v>73</v>
      </c>
      <c r="C416" s="13">
        <v>9</v>
      </c>
      <c r="D416" s="13">
        <v>0</v>
      </c>
      <c r="E416" s="13">
        <v>0</v>
      </c>
      <c r="F416" s="13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2">
        <f t="shared" si="165"/>
        <v>82</v>
      </c>
      <c r="Q416" s="14">
        <v>22</v>
      </c>
      <c r="R416" s="13">
        <v>0</v>
      </c>
      <c r="S416" s="13">
        <v>0</v>
      </c>
      <c r="T416" s="13">
        <v>0</v>
      </c>
      <c r="U416" s="13">
        <v>4</v>
      </c>
      <c r="V416" s="13">
        <v>29</v>
      </c>
      <c r="W416" s="13">
        <v>32</v>
      </c>
      <c r="X416" s="13">
        <v>12</v>
      </c>
      <c r="Y416" s="13">
        <v>3</v>
      </c>
      <c r="Z416" s="13">
        <v>1</v>
      </c>
      <c r="AA416" s="13">
        <v>1</v>
      </c>
      <c r="AB416" s="13">
        <v>0</v>
      </c>
      <c r="AC416" s="13">
        <v>0</v>
      </c>
      <c r="AD416" s="12">
        <f t="shared" si="166"/>
        <v>82</v>
      </c>
    </row>
    <row r="417" spans="1:30" x14ac:dyDescent="0.25">
      <c r="A417" s="14">
        <v>23</v>
      </c>
      <c r="B417" s="13">
        <v>52</v>
      </c>
      <c r="C417" s="13">
        <v>3</v>
      </c>
      <c r="D417" s="13">
        <v>0</v>
      </c>
      <c r="E417" s="13">
        <v>0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0</v>
      </c>
      <c r="M417" s="13">
        <v>0</v>
      </c>
      <c r="N417" s="13">
        <v>0</v>
      </c>
      <c r="O417" s="12">
        <f t="shared" si="165"/>
        <v>55</v>
      </c>
      <c r="Q417" s="14">
        <v>23</v>
      </c>
      <c r="R417" s="13">
        <v>0</v>
      </c>
      <c r="S417" s="13">
        <v>0</v>
      </c>
      <c r="T417" s="13">
        <v>0</v>
      </c>
      <c r="U417" s="13">
        <v>1</v>
      </c>
      <c r="V417" s="13">
        <v>11</v>
      </c>
      <c r="W417" s="13">
        <v>27</v>
      </c>
      <c r="X417" s="13">
        <v>13</v>
      </c>
      <c r="Y417" s="13">
        <v>2</v>
      </c>
      <c r="Z417" s="13">
        <v>1</v>
      </c>
      <c r="AA417" s="13">
        <v>0</v>
      </c>
      <c r="AB417" s="13">
        <v>0</v>
      </c>
      <c r="AC417" s="13">
        <v>0</v>
      </c>
      <c r="AD417" s="12">
        <f t="shared" si="166"/>
        <v>55</v>
      </c>
    </row>
    <row r="418" spans="1:30" x14ac:dyDescent="0.25">
      <c r="A418" s="14">
        <v>24</v>
      </c>
      <c r="B418" s="13">
        <v>33</v>
      </c>
      <c r="C418" s="13">
        <v>2</v>
      </c>
      <c r="D418" s="13">
        <v>0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0</v>
      </c>
      <c r="O418" s="12">
        <f t="shared" si="165"/>
        <v>35</v>
      </c>
      <c r="Q418" s="14">
        <v>24</v>
      </c>
      <c r="R418" s="13">
        <v>0</v>
      </c>
      <c r="S418" s="13">
        <v>0</v>
      </c>
      <c r="T418" s="13">
        <v>0</v>
      </c>
      <c r="U418" s="13">
        <v>2</v>
      </c>
      <c r="V418" s="13">
        <v>11</v>
      </c>
      <c r="W418" s="13">
        <v>12</v>
      </c>
      <c r="X418" s="13">
        <v>6</v>
      </c>
      <c r="Y418" s="13">
        <v>3</v>
      </c>
      <c r="Z418" s="13">
        <v>1</v>
      </c>
      <c r="AA418" s="13">
        <v>0</v>
      </c>
      <c r="AB418" s="13">
        <v>0</v>
      </c>
      <c r="AC418" s="13">
        <v>0</v>
      </c>
      <c r="AD418" s="12">
        <f t="shared" si="166"/>
        <v>35</v>
      </c>
    </row>
    <row r="420" spans="1:30" x14ac:dyDescent="0.25">
      <c r="A420" s="11" t="s">
        <v>3</v>
      </c>
      <c r="B420" s="10">
        <f t="shared" ref="B420:O420" si="167">SUM(B402:B413)</f>
        <v>4476</v>
      </c>
      <c r="C420" s="10">
        <f t="shared" si="167"/>
        <v>727</v>
      </c>
      <c r="D420" s="10">
        <f t="shared" si="167"/>
        <v>19</v>
      </c>
      <c r="E420" s="10">
        <f t="shared" si="167"/>
        <v>8</v>
      </c>
      <c r="F420" s="10">
        <f t="shared" si="167"/>
        <v>35</v>
      </c>
      <c r="G420" s="10">
        <f t="shared" si="167"/>
        <v>0</v>
      </c>
      <c r="H420" s="10">
        <f t="shared" si="167"/>
        <v>4</v>
      </c>
      <c r="I420" s="10">
        <f t="shared" si="167"/>
        <v>4</v>
      </c>
      <c r="J420" s="10">
        <f t="shared" si="167"/>
        <v>14</v>
      </c>
      <c r="K420" s="10">
        <f t="shared" si="167"/>
        <v>1</v>
      </c>
      <c r="L420" s="10">
        <f t="shared" si="167"/>
        <v>6</v>
      </c>
      <c r="M420" s="10">
        <f t="shared" si="167"/>
        <v>35</v>
      </c>
      <c r="N420" s="10">
        <f t="shared" si="167"/>
        <v>0</v>
      </c>
      <c r="O420" s="3">
        <f t="shared" si="167"/>
        <v>5329</v>
      </c>
      <c r="Q420" s="11" t="s">
        <v>3</v>
      </c>
      <c r="R420" s="10">
        <f t="shared" ref="R420:AD420" si="168">SUM(R402:R413)</f>
        <v>0</v>
      </c>
      <c r="S420" s="10">
        <f t="shared" si="168"/>
        <v>20</v>
      </c>
      <c r="T420" s="10">
        <f t="shared" si="168"/>
        <v>51</v>
      </c>
      <c r="U420" s="10">
        <f t="shared" si="168"/>
        <v>369</v>
      </c>
      <c r="V420" s="10">
        <f t="shared" si="168"/>
        <v>2523</v>
      </c>
      <c r="W420" s="10">
        <f t="shared" si="168"/>
        <v>1852</v>
      </c>
      <c r="X420" s="10">
        <f t="shared" si="168"/>
        <v>450</v>
      </c>
      <c r="Y420" s="10">
        <f t="shared" si="168"/>
        <v>54</v>
      </c>
      <c r="Z420" s="10">
        <f t="shared" si="168"/>
        <v>8</v>
      </c>
      <c r="AA420" s="10">
        <f t="shared" si="168"/>
        <v>2</v>
      </c>
      <c r="AB420" s="10">
        <f t="shared" si="168"/>
        <v>0</v>
      </c>
      <c r="AC420" s="10">
        <f t="shared" si="168"/>
        <v>0</v>
      </c>
      <c r="AD420" s="3">
        <f t="shared" si="168"/>
        <v>5329</v>
      </c>
    </row>
    <row r="421" spans="1:30" x14ac:dyDescent="0.25">
      <c r="A421" s="9" t="s">
        <v>2</v>
      </c>
      <c r="B421" s="8">
        <f t="shared" ref="B421:O421" si="169">SUM(B401:B416)</f>
        <v>5055</v>
      </c>
      <c r="C421" s="8">
        <f t="shared" si="169"/>
        <v>849</v>
      </c>
      <c r="D421" s="8">
        <f t="shared" si="169"/>
        <v>19</v>
      </c>
      <c r="E421" s="8">
        <f t="shared" si="169"/>
        <v>8</v>
      </c>
      <c r="F421" s="8">
        <f t="shared" si="169"/>
        <v>39</v>
      </c>
      <c r="G421" s="8">
        <f t="shared" si="169"/>
        <v>0</v>
      </c>
      <c r="H421" s="8">
        <f t="shared" si="169"/>
        <v>4</v>
      </c>
      <c r="I421" s="8">
        <f t="shared" si="169"/>
        <v>6</v>
      </c>
      <c r="J421" s="8">
        <f t="shared" si="169"/>
        <v>16</v>
      </c>
      <c r="K421" s="8">
        <f t="shared" si="169"/>
        <v>1</v>
      </c>
      <c r="L421" s="8">
        <f t="shared" si="169"/>
        <v>8</v>
      </c>
      <c r="M421" s="8">
        <f t="shared" si="169"/>
        <v>37</v>
      </c>
      <c r="N421" s="8">
        <f t="shared" si="169"/>
        <v>0</v>
      </c>
      <c r="O421" s="3">
        <f t="shared" si="169"/>
        <v>6042</v>
      </c>
      <c r="Q421" s="9" t="s">
        <v>2</v>
      </c>
      <c r="R421" s="8">
        <f t="shared" ref="R421:AD421" si="170">SUM(R401:R416)</f>
        <v>1</v>
      </c>
      <c r="S421" s="8">
        <f t="shared" si="170"/>
        <v>21</v>
      </c>
      <c r="T421" s="8">
        <f t="shared" si="170"/>
        <v>53</v>
      </c>
      <c r="U421" s="8">
        <f t="shared" si="170"/>
        <v>391</v>
      </c>
      <c r="V421" s="8">
        <f t="shared" si="170"/>
        <v>2744</v>
      </c>
      <c r="W421" s="8">
        <f t="shared" si="170"/>
        <v>2152</v>
      </c>
      <c r="X421" s="8">
        <f t="shared" si="170"/>
        <v>579</v>
      </c>
      <c r="Y421" s="8">
        <f t="shared" si="170"/>
        <v>84</v>
      </c>
      <c r="Z421" s="8">
        <f t="shared" si="170"/>
        <v>13</v>
      </c>
      <c r="AA421" s="8">
        <f t="shared" si="170"/>
        <v>4</v>
      </c>
      <c r="AB421" s="8">
        <f t="shared" si="170"/>
        <v>0</v>
      </c>
      <c r="AC421" s="8">
        <f t="shared" si="170"/>
        <v>0</v>
      </c>
      <c r="AD421" s="3">
        <f t="shared" si="170"/>
        <v>6042</v>
      </c>
    </row>
    <row r="422" spans="1:30" x14ac:dyDescent="0.25">
      <c r="A422" s="7" t="s">
        <v>1</v>
      </c>
      <c r="B422" s="6">
        <f t="shared" ref="B422:O422" si="171">SUM(B401:B418)</f>
        <v>5140</v>
      </c>
      <c r="C422" s="6">
        <f t="shared" si="171"/>
        <v>854</v>
      </c>
      <c r="D422" s="6">
        <f t="shared" si="171"/>
        <v>19</v>
      </c>
      <c r="E422" s="6">
        <f t="shared" si="171"/>
        <v>8</v>
      </c>
      <c r="F422" s="6">
        <f t="shared" si="171"/>
        <v>39</v>
      </c>
      <c r="G422" s="6">
        <f t="shared" si="171"/>
        <v>0</v>
      </c>
      <c r="H422" s="6">
        <f t="shared" si="171"/>
        <v>4</v>
      </c>
      <c r="I422" s="6">
        <f t="shared" si="171"/>
        <v>6</v>
      </c>
      <c r="J422" s="6">
        <f t="shared" si="171"/>
        <v>16</v>
      </c>
      <c r="K422" s="6">
        <f t="shared" si="171"/>
        <v>1</v>
      </c>
      <c r="L422" s="6">
        <f t="shared" si="171"/>
        <v>8</v>
      </c>
      <c r="M422" s="6">
        <f t="shared" si="171"/>
        <v>37</v>
      </c>
      <c r="N422" s="6">
        <f t="shared" si="171"/>
        <v>0</v>
      </c>
      <c r="O422" s="3">
        <f t="shared" si="171"/>
        <v>6132</v>
      </c>
      <c r="Q422" s="7" t="s">
        <v>1</v>
      </c>
      <c r="R422" s="6">
        <f t="shared" ref="R422:AD422" si="172">SUM(R401:R418)</f>
        <v>1</v>
      </c>
      <c r="S422" s="6">
        <f t="shared" si="172"/>
        <v>21</v>
      </c>
      <c r="T422" s="6">
        <f t="shared" si="172"/>
        <v>53</v>
      </c>
      <c r="U422" s="6">
        <f t="shared" si="172"/>
        <v>394</v>
      </c>
      <c r="V422" s="6">
        <f t="shared" si="172"/>
        <v>2766</v>
      </c>
      <c r="W422" s="6">
        <f t="shared" si="172"/>
        <v>2191</v>
      </c>
      <c r="X422" s="6">
        <f t="shared" si="172"/>
        <v>598</v>
      </c>
      <c r="Y422" s="6">
        <f t="shared" si="172"/>
        <v>89</v>
      </c>
      <c r="Z422" s="6">
        <f t="shared" si="172"/>
        <v>15</v>
      </c>
      <c r="AA422" s="6">
        <f t="shared" si="172"/>
        <v>4</v>
      </c>
      <c r="AB422" s="6">
        <f t="shared" si="172"/>
        <v>0</v>
      </c>
      <c r="AC422" s="6">
        <f t="shared" si="172"/>
        <v>0</v>
      </c>
      <c r="AD422" s="3">
        <f t="shared" si="172"/>
        <v>6132</v>
      </c>
    </row>
    <row r="423" spans="1:30" x14ac:dyDescent="0.25">
      <c r="A423" s="5" t="s">
        <v>0</v>
      </c>
      <c r="B423" s="4">
        <f t="shared" ref="B423:O423" si="173">SUM(B395:B418)</f>
        <v>5318</v>
      </c>
      <c r="C423" s="4">
        <f t="shared" si="173"/>
        <v>930</v>
      </c>
      <c r="D423" s="4">
        <f t="shared" si="173"/>
        <v>20</v>
      </c>
      <c r="E423" s="4">
        <f t="shared" si="173"/>
        <v>8</v>
      </c>
      <c r="F423" s="4">
        <f t="shared" si="173"/>
        <v>42</v>
      </c>
      <c r="G423" s="4">
        <f t="shared" si="173"/>
        <v>0</v>
      </c>
      <c r="H423" s="4">
        <f t="shared" si="173"/>
        <v>4</v>
      </c>
      <c r="I423" s="4">
        <f t="shared" si="173"/>
        <v>7</v>
      </c>
      <c r="J423" s="4">
        <f t="shared" si="173"/>
        <v>17</v>
      </c>
      <c r="K423" s="4">
        <f t="shared" si="173"/>
        <v>1</v>
      </c>
      <c r="L423" s="4">
        <f t="shared" si="173"/>
        <v>9</v>
      </c>
      <c r="M423" s="4">
        <f t="shared" si="173"/>
        <v>44</v>
      </c>
      <c r="N423" s="4">
        <f t="shared" si="173"/>
        <v>0</v>
      </c>
      <c r="O423" s="3">
        <f t="shared" si="173"/>
        <v>6400</v>
      </c>
      <c r="Q423" s="5" t="s">
        <v>0</v>
      </c>
      <c r="R423" s="4">
        <f t="shared" ref="R423:AD423" si="174">SUM(R395:R418)</f>
        <v>1</v>
      </c>
      <c r="S423" s="4">
        <f t="shared" si="174"/>
        <v>21</v>
      </c>
      <c r="T423" s="4">
        <f t="shared" si="174"/>
        <v>55</v>
      </c>
      <c r="U423" s="4">
        <f t="shared" si="174"/>
        <v>406</v>
      </c>
      <c r="V423" s="4">
        <f t="shared" si="174"/>
        <v>2828</v>
      </c>
      <c r="W423" s="4">
        <f t="shared" si="174"/>
        <v>2262</v>
      </c>
      <c r="X423" s="4">
        <f t="shared" si="174"/>
        <v>679</v>
      </c>
      <c r="Y423" s="4">
        <f t="shared" si="174"/>
        <v>120</v>
      </c>
      <c r="Z423" s="4">
        <f t="shared" si="174"/>
        <v>20</v>
      </c>
      <c r="AA423" s="4">
        <f t="shared" si="174"/>
        <v>8</v>
      </c>
      <c r="AB423" s="4">
        <f t="shared" si="174"/>
        <v>0</v>
      </c>
      <c r="AC423" s="4">
        <f t="shared" si="174"/>
        <v>0</v>
      </c>
      <c r="AD423" s="3">
        <f t="shared" si="174"/>
        <v>6400</v>
      </c>
    </row>
    <row r="426" spans="1:30" x14ac:dyDescent="0.25">
      <c r="B426" s="17" t="s">
        <v>9</v>
      </c>
      <c r="C426" s="16" t="str">
        <f>C6</f>
        <v>Northbound</v>
      </c>
      <c r="R426" s="17" t="s">
        <v>9</v>
      </c>
      <c r="S426" s="16" t="str">
        <f>C6</f>
        <v>Northbound</v>
      </c>
    </row>
    <row r="427" spans="1:30" x14ac:dyDescent="0.25">
      <c r="A427" s="14" t="str">
        <f>TEXT(A428,"dddd")</f>
        <v>Tuesday</v>
      </c>
      <c r="Q427" s="14" t="str">
        <f>TEXT(Q428,"dddd")</f>
        <v>Tuesday</v>
      </c>
    </row>
    <row r="428" spans="1:30" x14ac:dyDescent="0.25">
      <c r="A428" s="15">
        <f>A358+1</f>
        <v>44383</v>
      </c>
      <c r="B428" s="166" t="s">
        <v>7</v>
      </c>
      <c r="C428" s="167"/>
      <c r="D428" s="167"/>
      <c r="E428" s="167"/>
      <c r="F428" s="167"/>
      <c r="G428" s="167"/>
      <c r="H428" s="167"/>
      <c r="I428" s="167"/>
      <c r="J428" s="167"/>
      <c r="K428" s="167"/>
      <c r="L428" s="167"/>
      <c r="M428" s="167"/>
      <c r="N428" s="167"/>
      <c r="O428" s="168"/>
      <c r="Q428" s="15">
        <f>Q358+1</f>
        <v>44383</v>
      </c>
      <c r="R428" s="166" t="s">
        <v>6</v>
      </c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8"/>
    </row>
    <row r="429" spans="1:30" x14ac:dyDescent="0.25">
      <c r="A429" s="14" t="s">
        <v>5</v>
      </c>
      <c r="B429" s="14">
        <v>1</v>
      </c>
      <c r="C429" s="14">
        <v>2</v>
      </c>
      <c r="D429" s="14">
        <v>3</v>
      </c>
      <c r="E429" s="14">
        <v>4</v>
      </c>
      <c r="F429" s="14">
        <v>5</v>
      </c>
      <c r="G429" s="14">
        <v>6</v>
      </c>
      <c r="H429" s="14">
        <v>7</v>
      </c>
      <c r="I429" s="14">
        <v>8</v>
      </c>
      <c r="J429" s="14">
        <v>9</v>
      </c>
      <c r="K429" s="14">
        <v>10</v>
      </c>
      <c r="L429" s="14">
        <v>11</v>
      </c>
      <c r="M429" s="14">
        <v>12</v>
      </c>
      <c r="N429" s="14">
        <v>13</v>
      </c>
      <c r="O429" s="12" t="s">
        <v>4</v>
      </c>
      <c r="Q429" s="14" t="s">
        <v>5</v>
      </c>
      <c r="R429" s="14" t="str">
        <f t="shared" ref="R429:AC429" si="175">R$9</f>
        <v>0-10</v>
      </c>
      <c r="S429" s="14" t="str">
        <f t="shared" si="175"/>
        <v>11-15</v>
      </c>
      <c r="T429" s="14" t="str">
        <f t="shared" si="175"/>
        <v>16-20</v>
      </c>
      <c r="U429" s="14" t="str">
        <f t="shared" si="175"/>
        <v>21-25</v>
      </c>
      <c r="V429" s="14" t="str">
        <f t="shared" si="175"/>
        <v>26-30</v>
      </c>
      <c r="W429" s="14" t="str">
        <f t="shared" si="175"/>
        <v>31-35</v>
      </c>
      <c r="X429" s="14" t="str">
        <f t="shared" si="175"/>
        <v>36-40</v>
      </c>
      <c r="Y429" s="14" t="str">
        <f t="shared" si="175"/>
        <v>41-45</v>
      </c>
      <c r="Z429" s="14" t="str">
        <f t="shared" si="175"/>
        <v>46-50</v>
      </c>
      <c r="AA429" s="14" t="str">
        <f t="shared" si="175"/>
        <v>51-60</v>
      </c>
      <c r="AB429" s="14" t="str">
        <f t="shared" si="175"/>
        <v>61-70</v>
      </c>
      <c r="AC429" s="14" t="str">
        <f t="shared" si="175"/>
        <v>71-100</v>
      </c>
      <c r="AD429" s="12" t="s">
        <v>4</v>
      </c>
    </row>
    <row r="430" spans="1:30" x14ac:dyDescent="0.25">
      <c r="A430" s="14">
        <v>1</v>
      </c>
      <c r="B430" s="13">
        <v>18</v>
      </c>
      <c r="C430" s="13">
        <v>4</v>
      </c>
      <c r="D430" s="13">
        <v>0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1</v>
      </c>
      <c r="K430" s="13">
        <v>0</v>
      </c>
      <c r="L430" s="13">
        <v>0</v>
      </c>
      <c r="M430" s="13">
        <v>0</v>
      </c>
      <c r="N430" s="13">
        <v>0</v>
      </c>
      <c r="O430" s="12">
        <f t="shared" ref="O430:O453" si="176">SUM(B430:N430)</f>
        <v>23</v>
      </c>
      <c r="Q430" s="14">
        <v>1</v>
      </c>
      <c r="R430" s="13">
        <v>0</v>
      </c>
      <c r="S430" s="13">
        <v>0</v>
      </c>
      <c r="T430" s="13">
        <v>0</v>
      </c>
      <c r="U430" s="13">
        <v>1</v>
      </c>
      <c r="V430" s="13">
        <v>3</v>
      </c>
      <c r="W430" s="13">
        <v>10</v>
      </c>
      <c r="X430" s="13">
        <v>4</v>
      </c>
      <c r="Y430" s="13">
        <v>5</v>
      </c>
      <c r="Z430" s="13">
        <v>0</v>
      </c>
      <c r="AA430" s="13">
        <v>0</v>
      </c>
      <c r="AB430" s="13">
        <v>0</v>
      </c>
      <c r="AC430" s="13">
        <v>0</v>
      </c>
      <c r="AD430" s="12">
        <f t="shared" ref="AD430:AD453" si="177">SUM(R430:AC430)</f>
        <v>23</v>
      </c>
    </row>
    <row r="431" spans="1:30" x14ac:dyDescent="0.25">
      <c r="A431" s="14">
        <v>2</v>
      </c>
      <c r="B431" s="13">
        <v>11</v>
      </c>
      <c r="C431" s="13">
        <v>3</v>
      </c>
      <c r="D431" s="13">
        <v>0</v>
      </c>
      <c r="E431" s="13">
        <v>0</v>
      </c>
      <c r="F431" s="13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2">
        <f t="shared" si="176"/>
        <v>14</v>
      </c>
      <c r="Q431" s="14">
        <v>2</v>
      </c>
      <c r="R431" s="13">
        <v>0</v>
      </c>
      <c r="S431" s="13">
        <v>0</v>
      </c>
      <c r="T431" s="13">
        <v>0</v>
      </c>
      <c r="U431" s="13">
        <v>1</v>
      </c>
      <c r="V431" s="13">
        <v>2</v>
      </c>
      <c r="W431" s="13">
        <v>5</v>
      </c>
      <c r="X431" s="13">
        <v>4</v>
      </c>
      <c r="Y431" s="13">
        <v>2</v>
      </c>
      <c r="Z431" s="13">
        <v>0</v>
      </c>
      <c r="AA431" s="13">
        <v>0</v>
      </c>
      <c r="AB431" s="13">
        <v>0</v>
      </c>
      <c r="AC431" s="13">
        <v>0</v>
      </c>
      <c r="AD431" s="12">
        <f t="shared" si="177"/>
        <v>14</v>
      </c>
    </row>
    <row r="432" spans="1:30" x14ac:dyDescent="0.25">
      <c r="A432" s="14">
        <v>3</v>
      </c>
      <c r="B432" s="13">
        <v>10</v>
      </c>
      <c r="C432" s="13">
        <v>3</v>
      </c>
      <c r="D432" s="13">
        <v>0</v>
      </c>
      <c r="E432" s="13">
        <v>0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2">
        <f t="shared" si="176"/>
        <v>13</v>
      </c>
      <c r="Q432" s="14">
        <v>3</v>
      </c>
      <c r="R432" s="13">
        <v>0</v>
      </c>
      <c r="S432" s="13">
        <v>0</v>
      </c>
      <c r="T432" s="13">
        <v>0</v>
      </c>
      <c r="U432" s="13">
        <v>1</v>
      </c>
      <c r="V432" s="13">
        <v>3</v>
      </c>
      <c r="W432" s="13">
        <v>2</v>
      </c>
      <c r="X432" s="13">
        <v>6</v>
      </c>
      <c r="Y432" s="13">
        <v>1</v>
      </c>
      <c r="Z432" s="13">
        <v>0</v>
      </c>
      <c r="AA432" s="13">
        <v>0</v>
      </c>
      <c r="AB432" s="13">
        <v>0</v>
      </c>
      <c r="AC432" s="13">
        <v>0</v>
      </c>
      <c r="AD432" s="12">
        <f t="shared" si="177"/>
        <v>13</v>
      </c>
    </row>
    <row r="433" spans="1:30" x14ac:dyDescent="0.25">
      <c r="A433" s="14">
        <v>4</v>
      </c>
      <c r="B433" s="13">
        <v>6</v>
      </c>
      <c r="C433" s="13">
        <v>2</v>
      </c>
      <c r="D433" s="13">
        <v>0</v>
      </c>
      <c r="E433" s="13">
        <v>0</v>
      </c>
      <c r="F433" s="13">
        <v>0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0</v>
      </c>
      <c r="N433" s="13">
        <v>0</v>
      </c>
      <c r="O433" s="12">
        <f t="shared" si="176"/>
        <v>8</v>
      </c>
      <c r="Q433" s="14">
        <v>4</v>
      </c>
      <c r="R433" s="13">
        <v>0</v>
      </c>
      <c r="S433" s="13">
        <v>0</v>
      </c>
      <c r="T433" s="13">
        <v>0</v>
      </c>
      <c r="U433" s="13">
        <v>0</v>
      </c>
      <c r="V433" s="13">
        <v>1</v>
      </c>
      <c r="W433" s="13">
        <v>5</v>
      </c>
      <c r="X433" s="13">
        <v>0</v>
      </c>
      <c r="Y433" s="13">
        <v>2</v>
      </c>
      <c r="Z433" s="13">
        <v>0</v>
      </c>
      <c r="AA433" s="13">
        <v>0</v>
      </c>
      <c r="AB433" s="13">
        <v>0</v>
      </c>
      <c r="AC433" s="13">
        <v>0</v>
      </c>
      <c r="AD433" s="12">
        <f t="shared" si="177"/>
        <v>8</v>
      </c>
    </row>
    <row r="434" spans="1:30" x14ac:dyDescent="0.25">
      <c r="A434" s="14">
        <v>5</v>
      </c>
      <c r="B434" s="13">
        <v>26</v>
      </c>
      <c r="C434" s="13">
        <v>1</v>
      </c>
      <c r="D434" s="13">
        <v>0</v>
      </c>
      <c r="E434" s="13">
        <v>0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1</v>
      </c>
      <c r="N434" s="13">
        <v>0</v>
      </c>
      <c r="O434" s="12">
        <f t="shared" si="176"/>
        <v>28</v>
      </c>
      <c r="Q434" s="14">
        <v>5</v>
      </c>
      <c r="R434" s="13">
        <v>0</v>
      </c>
      <c r="S434" s="13">
        <v>0</v>
      </c>
      <c r="T434" s="13">
        <v>0</v>
      </c>
      <c r="U434" s="13">
        <v>0</v>
      </c>
      <c r="V434" s="13">
        <v>4</v>
      </c>
      <c r="W434" s="13">
        <v>9</v>
      </c>
      <c r="X434" s="13">
        <v>9</v>
      </c>
      <c r="Y434" s="13">
        <v>4</v>
      </c>
      <c r="Z434" s="13">
        <v>2</v>
      </c>
      <c r="AA434" s="13">
        <v>0</v>
      </c>
      <c r="AB434" s="13">
        <v>0</v>
      </c>
      <c r="AC434" s="13">
        <v>0</v>
      </c>
      <c r="AD434" s="12">
        <f t="shared" si="177"/>
        <v>28</v>
      </c>
    </row>
    <row r="435" spans="1:30" x14ac:dyDescent="0.25">
      <c r="A435" s="14">
        <v>6</v>
      </c>
      <c r="B435" s="13">
        <v>72</v>
      </c>
      <c r="C435" s="13">
        <v>8</v>
      </c>
      <c r="D435" s="13">
        <v>0</v>
      </c>
      <c r="E435" s="13">
        <v>0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0</v>
      </c>
      <c r="L435" s="13">
        <v>0</v>
      </c>
      <c r="M435" s="13">
        <v>1</v>
      </c>
      <c r="N435" s="13">
        <v>0</v>
      </c>
      <c r="O435" s="12">
        <f t="shared" si="176"/>
        <v>81</v>
      </c>
      <c r="Q435" s="14">
        <v>6</v>
      </c>
      <c r="R435" s="13">
        <v>0</v>
      </c>
      <c r="S435" s="13">
        <v>0</v>
      </c>
      <c r="T435" s="13">
        <v>2</v>
      </c>
      <c r="U435" s="13">
        <v>2</v>
      </c>
      <c r="V435" s="13">
        <v>28</v>
      </c>
      <c r="W435" s="13">
        <v>16</v>
      </c>
      <c r="X435" s="13">
        <v>22</v>
      </c>
      <c r="Y435" s="13">
        <v>8</v>
      </c>
      <c r="Z435" s="13">
        <v>3</v>
      </c>
      <c r="AA435" s="13">
        <v>0</v>
      </c>
      <c r="AB435" s="13">
        <v>0</v>
      </c>
      <c r="AC435" s="13">
        <v>0</v>
      </c>
      <c r="AD435" s="12">
        <f t="shared" si="177"/>
        <v>81</v>
      </c>
    </row>
    <row r="436" spans="1:30" x14ac:dyDescent="0.25">
      <c r="A436" s="14">
        <v>7</v>
      </c>
      <c r="B436" s="13">
        <v>267</v>
      </c>
      <c r="C436" s="13">
        <v>48</v>
      </c>
      <c r="D436" s="13">
        <v>0</v>
      </c>
      <c r="E436" s="13">
        <v>0</v>
      </c>
      <c r="F436" s="13">
        <v>0</v>
      </c>
      <c r="G436" s="13">
        <v>0</v>
      </c>
      <c r="H436" s="13">
        <v>1</v>
      </c>
      <c r="I436" s="13">
        <v>1</v>
      </c>
      <c r="J436" s="13">
        <v>1</v>
      </c>
      <c r="K436" s="13">
        <v>0</v>
      </c>
      <c r="L436" s="13">
        <v>1</v>
      </c>
      <c r="M436" s="13">
        <v>0</v>
      </c>
      <c r="N436" s="13">
        <v>0</v>
      </c>
      <c r="O436" s="12">
        <f t="shared" si="176"/>
        <v>319</v>
      </c>
      <c r="Q436" s="14">
        <v>7</v>
      </c>
      <c r="R436" s="13">
        <v>0</v>
      </c>
      <c r="S436" s="13">
        <v>0</v>
      </c>
      <c r="T436" s="13">
        <v>0</v>
      </c>
      <c r="U436" s="13">
        <v>4</v>
      </c>
      <c r="V436" s="13">
        <v>75</v>
      </c>
      <c r="W436" s="13">
        <v>116</v>
      </c>
      <c r="X436" s="13">
        <v>88</v>
      </c>
      <c r="Y436" s="13">
        <v>29</v>
      </c>
      <c r="Z436" s="13">
        <v>6</v>
      </c>
      <c r="AA436" s="13">
        <v>1</v>
      </c>
      <c r="AB436" s="13">
        <v>0</v>
      </c>
      <c r="AC436" s="13">
        <v>0</v>
      </c>
      <c r="AD436" s="12">
        <f t="shared" si="177"/>
        <v>319</v>
      </c>
    </row>
    <row r="437" spans="1:30" x14ac:dyDescent="0.25">
      <c r="A437" s="14">
        <v>8</v>
      </c>
      <c r="B437" s="13">
        <v>496</v>
      </c>
      <c r="C437" s="13">
        <v>86</v>
      </c>
      <c r="D437" s="13">
        <v>6</v>
      </c>
      <c r="E437" s="13">
        <v>1</v>
      </c>
      <c r="F437" s="13">
        <v>3</v>
      </c>
      <c r="G437" s="13">
        <v>0</v>
      </c>
      <c r="H437" s="13">
        <v>0</v>
      </c>
      <c r="I437" s="13">
        <v>2</v>
      </c>
      <c r="J437" s="13">
        <v>1</v>
      </c>
      <c r="K437" s="13">
        <v>0</v>
      </c>
      <c r="L437" s="13">
        <v>2</v>
      </c>
      <c r="M437" s="13">
        <v>4</v>
      </c>
      <c r="N437" s="13">
        <v>0</v>
      </c>
      <c r="O437" s="12">
        <f t="shared" si="176"/>
        <v>601</v>
      </c>
      <c r="Q437" s="14">
        <v>8</v>
      </c>
      <c r="R437" s="13">
        <v>0</v>
      </c>
      <c r="S437" s="13">
        <v>0</v>
      </c>
      <c r="T437" s="13">
        <v>1</v>
      </c>
      <c r="U437" s="13">
        <v>18</v>
      </c>
      <c r="V437" s="13">
        <v>212</v>
      </c>
      <c r="W437" s="13">
        <v>283</v>
      </c>
      <c r="X437" s="13">
        <v>74</v>
      </c>
      <c r="Y437" s="13">
        <v>12</v>
      </c>
      <c r="Z437" s="13">
        <v>1</v>
      </c>
      <c r="AA437" s="13">
        <v>0</v>
      </c>
      <c r="AB437" s="13">
        <v>0</v>
      </c>
      <c r="AC437" s="13">
        <v>0</v>
      </c>
      <c r="AD437" s="12">
        <f t="shared" si="177"/>
        <v>601</v>
      </c>
    </row>
    <row r="438" spans="1:30" x14ac:dyDescent="0.25">
      <c r="A438" s="14">
        <v>9</v>
      </c>
      <c r="B438" s="13">
        <v>366</v>
      </c>
      <c r="C438" s="13">
        <v>71</v>
      </c>
      <c r="D438" s="13">
        <v>2</v>
      </c>
      <c r="E438" s="13">
        <v>3</v>
      </c>
      <c r="F438" s="13">
        <v>1</v>
      </c>
      <c r="G438" s="13">
        <v>0</v>
      </c>
      <c r="H438" s="13">
        <v>0</v>
      </c>
      <c r="I438" s="13">
        <v>0</v>
      </c>
      <c r="J438" s="13">
        <v>3</v>
      </c>
      <c r="K438" s="13">
        <v>0</v>
      </c>
      <c r="L438" s="13">
        <v>1</v>
      </c>
      <c r="M438" s="13">
        <v>3</v>
      </c>
      <c r="N438" s="13">
        <v>0</v>
      </c>
      <c r="O438" s="12">
        <f t="shared" si="176"/>
        <v>450</v>
      </c>
      <c r="Q438" s="14">
        <v>9</v>
      </c>
      <c r="R438" s="13">
        <v>0</v>
      </c>
      <c r="S438" s="13">
        <v>2</v>
      </c>
      <c r="T438" s="13">
        <v>5</v>
      </c>
      <c r="U438" s="13">
        <v>44</v>
      </c>
      <c r="V438" s="13">
        <v>164</v>
      </c>
      <c r="W438" s="13">
        <v>180</v>
      </c>
      <c r="X438" s="13">
        <v>47</v>
      </c>
      <c r="Y438" s="13">
        <v>8</v>
      </c>
      <c r="Z438" s="13">
        <v>0</v>
      </c>
      <c r="AA438" s="13">
        <v>0</v>
      </c>
      <c r="AB438" s="13">
        <v>0</v>
      </c>
      <c r="AC438" s="13">
        <v>0</v>
      </c>
      <c r="AD438" s="12">
        <f t="shared" si="177"/>
        <v>450</v>
      </c>
    </row>
    <row r="439" spans="1:30" x14ac:dyDescent="0.25">
      <c r="A439" s="14">
        <v>10</v>
      </c>
      <c r="B439" s="13">
        <v>248</v>
      </c>
      <c r="C439" s="13">
        <v>57</v>
      </c>
      <c r="D439" s="13">
        <v>1</v>
      </c>
      <c r="E439" s="13">
        <v>0</v>
      </c>
      <c r="F439" s="13">
        <v>2</v>
      </c>
      <c r="G439" s="13">
        <v>0</v>
      </c>
      <c r="H439" s="13">
        <v>0</v>
      </c>
      <c r="I439" s="13">
        <v>1</v>
      </c>
      <c r="J439" s="13">
        <v>3</v>
      </c>
      <c r="K439" s="13">
        <v>0</v>
      </c>
      <c r="L439" s="13">
        <v>1</v>
      </c>
      <c r="M439" s="13">
        <v>0</v>
      </c>
      <c r="N439" s="13">
        <v>0</v>
      </c>
      <c r="O439" s="12">
        <f t="shared" si="176"/>
        <v>313</v>
      </c>
      <c r="Q439" s="14">
        <v>10</v>
      </c>
      <c r="R439" s="13">
        <v>0</v>
      </c>
      <c r="S439" s="13">
        <v>0</v>
      </c>
      <c r="T439" s="13">
        <v>0</v>
      </c>
      <c r="U439" s="13">
        <v>14</v>
      </c>
      <c r="V439" s="13">
        <v>132</v>
      </c>
      <c r="W439" s="13">
        <v>116</v>
      </c>
      <c r="X439" s="13">
        <v>41</v>
      </c>
      <c r="Y439" s="13">
        <v>7</v>
      </c>
      <c r="Z439" s="13">
        <v>3</v>
      </c>
      <c r="AA439" s="13">
        <v>0</v>
      </c>
      <c r="AB439" s="13">
        <v>0</v>
      </c>
      <c r="AC439" s="13">
        <v>0</v>
      </c>
      <c r="AD439" s="12">
        <f t="shared" si="177"/>
        <v>313</v>
      </c>
    </row>
    <row r="440" spans="1:30" x14ac:dyDescent="0.25">
      <c r="A440" s="14">
        <v>11</v>
      </c>
      <c r="B440" s="13">
        <v>200</v>
      </c>
      <c r="C440" s="13">
        <v>57</v>
      </c>
      <c r="D440" s="13">
        <v>1</v>
      </c>
      <c r="E440" s="13">
        <v>1</v>
      </c>
      <c r="F440" s="13">
        <v>0</v>
      </c>
      <c r="G440" s="13">
        <v>0</v>
      </c>
      <c r="H440" s="13">
        <v>0</v>
      </c>
      <c r="I440" s="13">
        <v>0</v>
      </c>
      <c r="J440" s="13">
        <v>4</v>
      </c>
      <c r="K440" s="13">
        <v>0</v>
      </c>
      <c r="L440" s="13">
        <v>0</v>
      </c>
      <c r="M440" s="13">
        <v>4</v>
      </c>
      <c r="N440" s="13">
        <v>0</v>
      </c>
      <c r="O440" s="12">
        <f t="shared" si="176"/>
        <v>267</v>
      </c>
      <c r="Q440" s="14">
        <v>11</v>
      </c>
      <c r="R440" s="13">
        <v>0</v>
      </c>
      <c r="S440" s="13">
        <v>0</v>
      </c>
      <c r="T440" s="13">
        <v>1</v>
      </c>
      <c r="U440" s="13">
        <v>9</v>
      </c>
      <c r="V440" s="13">
        <v>88</v>
      </c>
      <c r="W440" s="13">
        <v>125</v>
      </c>
      <c r="X440" s="13">
        <v>38</v>
      </c>
      <c r="Y440" s="13">
        <v>5</v>
      </c>
      <c r="Z440" s="13">
        <v>1</v>
      </c>
      <c r="AA440" s="13">
        <v>0</v>
      </c>
      <c r="AB440" s="13">
        <v>0</v>
      </c>
      <c r="AC440" s="13">
        <v>0</v>
      </c>
      <c r="AD440" s="12">
        <f t="shared" si="177"/>
        <v>267</v>
      </c>
    </row>
    <row r="441" spans="1:30" x14ac:dyDescent="0.25">
      <c r="A441" s="14">
        <v>12</v>
      </c>
      <c r="B441" s="13">
        <v>244</v>
      </c>
      <c r="C441" s="13">
        <v>60</v>
      </c>
      <c r="D441" s="13">
        <v>1</v>
      </c>
      <c r="E441" s="13">
        <v>1</v>
      </c>
      <c r="F441" s="13">
        <v>1</v>
      </c>
      <c r="G441" s="13">
        <v>0</v>
      </c>
      <c r="H441" s="13">
        <v>0</v>
      </c>
      <c r="I441" s="13">
        <v>0</v>
      </c>
      <c r="J441" s="13">
        <v>4</v>
      </c>
      <c r="K441" s="13">
        <v>0</v>
      </c>
      <c r="L441" s="13">
        <v>5</v>
      </c>
      <c r="M441" s="13">
        <v>5</v>
      </c>
      <c r="N441" s="13">
        <v>0</v>
      </c>
      <c r="O441" s="12">
        <f t="shared" si="176"/>
        <v>321</v>
      </c>
      <c r="Q441" s="14">
        <v>12</v>
      </c>
      <c r="R441" s="13">
        <v>0</v>
      </c>
      <c r="S441" s="13">
        <v>1</v>
      </c>
      <c r="T441" s="13">
        <v>3</v>
      </c>
      <c r="U441" s="13">
        <v>37</v>
      </c>
      <c r="V441" s="13">
        <v>131</v>
      </c>
      <c r="W441" s="13">
        <v>112</v>
      </c>
      <c r="X441" s="13">
        <v>31</v>
      </c>
      <c r="Y441" s="13">
        <v>6</v>
      </c>
      <c r="Z441" s="13">
        <v>0</v>
      </c>
      <c r="AA441" s="13">
        <v>0</v>
      </c>
      <c r="AB441" s="13">
        <v>0</v>
      </c>
      <c r="AC441" s="13">
        <v>0</v>
      </c>
      <c r="AD441" s="12">
        <f t="shared" si="177"/>
        <v>321</v>
      </c>
    </row>
    <row r="442" spans="1:30" x14ac:dyDescent="0.25">
      <c r="A442" s="14">
        <v>13</v>
      </c>
      <c r="B442" s="13">
        <v>240</v>
      </c>
      <c r="C442" s="13">
        <v>73</v>
      </c>
      <c r="D442" s="13">
        <v>1</v>
      </c>
      <c r="E442" s="13">
        <v>1</v>
      </c>
      <c r="F442" s="13">
        <v>1</v>
      </c>
      <c r="G442" s="13">
        <v>0</v>
      </c>
      <c r="H442" s="13">
        <v>0</v>
      </c>
      <c r="I442" s="13">
        <v>0</v>
      </c>
      <c r="J442" s="13">
        <v>2</v>
      </c>
      <c r="K442" s="13">
        <v>0</v>
      </c>
      <c r="L442" s="13">
        <v>4</v>
      </c>
      <c r="M442" s="13">
        <v>6</v>
      </c>
      <c r="N442" s="13">
        <v>0</v>
      </c>
      <c r="O442" s="12">
        <f t="shared" si="176"/>
        <v>328</v>
      </c>
      <c r="Q442" s="14">
        <v>13</v>
      </c>
      <c r="R442" s="13">
        <v>0</v>
      </c>
      <c r="S442" s="13">
        <v>0</v>
      </c>
      <c r="T442" s="13">
        <v>0</v>
      </c>
      <c r="U442" s="13">
        <v>23</v>
      </c>
      <c r="V442" s="13">
        <v>138</v>
      </c>
      <c r="W442" s="13">
        <v>116</v>
      </c>
      <c r="X442" s="13">
        <v>43</v>
      </c>
      <c r="Y442" s="13">
        <v>8</v>
      </c>
      <c r="Z442" s="13">
        <v>0</v>
      </c>
      <c r="AA442" s="13">
        <v>0</v>
      </c>
      <c r="AB442" s="13">
        <v>0</v>
      </c>
      <c r="AC442" s="13">
        <v>0</v>
      </c>
      <c r="AD442" s="12">
        <f t="shared" si="177"/>
        <v>328</v>
      </c>
    </row>
    <row r="443" spans="1:30" x14ac:dyDescent="0.25">
      <c r="A443" s="14">
        <v>14</v>
      </c>
      <c r="B443" s="13">
        <v>256</v>
      </c>
      <c r="C443" s="13">
        <v>58</v>
      </c>
      <c r="D443" s="13">
        <v>1</v>
      </c>
      <c r="E443" s="13">
        <v>2</v>
      </c>
      <c r="F443" s="13">
        <v>0</v>
      </c>
      <c r="G443" s="13">
        <v>0</v>
      </c>
      <c r="H443" s="13">
        <v>0</v>
      </c>
      <c r="I443" s="13">
        <v>0</v>
      </c>
      <c r="J443" s="13">
        <v>3</v>
      </c>
      <c r="K443" s="13">
        <v>0</v>
      </c>
      <c r="L443" s="13">
        <v>0</v>
      </c>
      <c r="M443" s="13">
        <v>2</v>
      </c>
      <c r="N443" s="13">
        <v>0</v>
      </c>
      <c r="O443" s="12">
        <f t="shared" si="176"/>
        <v>322</v>
      </c>
      <c r="Q443" s="14">
        <v>14</v>
      </c>
      <c r="R443" s="13">
        <v>0</v>
      </c>
      <c r="S443" s="13">
        <v>0</v>
      </c>
      <c r="T443" s="13">
        <v>3</v>
      </c>
      <c r="U443" s="13">
        <v>15</v>
      </c>
      <c r="V443" s="13">
        <v>94</v>
      </c>
      <c r="W443" s="13">
        <v>151</v>
      </c>
      <c r="X443" s="13">
        <v>46</v>
      </c>
      <c r="Y443" s="13">
        <v>11</v>
      </c>
      <c r="Z443" s="13">
        <v>1</v>
      </c>
      <c r="AA443" s="13">
        <v>1</v>
      </c>
      <c r="AB443" s="13">
        <v>0</v>
      </c>
      <c r="AC443" s="13">
        <v>0</v>
      </c>
      <c r="AD443" s="12">
        <f t="shared" si="177"/>
        <v>322</v>
      </c>
    </row>
    <row r="444" spans="1:30" x14ac:dyDescent="0.25">
      <c r="A444" s="14">
        <v>15</v>
      </c>
      <c r="B444" s="13">
        <v>328</v>
      </c>
      <c r="C444" s="13">
        <v>59</v>
      </c>
      <c r="D444" s="13">
        <v>2</v>
      </c>
      <c r="E444" s="13">
        <v>2</v>
      </c>
      <c r="F444" s="13">
        <v>2</v>
      </c>
      <c r="G444" s="13">
        <v>0</v>
      </c>
      <c r="H444" s="13">
        <v>1</v>
      </c>
      <c r="I444" s="13">
        <v>0</v>
      </c>
      <c r="J444" s="13">
        <v>2</v>
      </c>
      <c r="K444" s="13">
        <v>0</v>
      </c>
      <c r="L444" s="13">
        <v>4</v>
      </c>
      <c r="M444" s="13">
        <v>8</v>
      </c>
      <c r="N444" s="13">
        <v>0</v>
      </c>
      <c r="O444" s="12">
        <f t="shared" si="176"/>
        <v>408</v>
      </c>
      <c r="Q444" s="14">
        <v>15</v>
      </c>
      <c r="R444" s="13">
        <v>0</v>
      </c>
      <c r="S444" s="13">
        <v>0</v>
      </c>
      <c r="T444" s="13">
        <v>3</v>
      </c>
      <c r="U444" s="13">
        <v>28</v>
      </c>
      <c r="V444" s="13">
        <v>158</v>
      </c>
      <c r="W444" s="13">
        <v>157</v>
      </c>
      <c r="X444" s="13">
        <v>50</v>
      </c>
      <c r="Y444" s="13">
        <v>11</v>
      </c>
      <c r="Z444" s="13">
        <v>0</v>
      </c>
      <c r="AA444" s="13">
        <v>1</v>
      </c>
      <c r="AB444" s="13">
        <v>0</v>
      </c>
      <c r="AC444" s="13">
        <v>0</v>
      </c>
      <c r="AD444" s="12">
        <f t="shared" si="177"/>
        <v>408</v>
      </c>
    </row>
    <row r="445" spans="1:30" x14ac:dyDescent="0.25">
      <c r="A445" s="14">
        <v>16</v>
      </c>
      <c r="B445" s="13">
        <v>382</v>
      </c>
      <c r="C445" s="13">
        <v>63</v>
      </c>
      <c r="D445" s="13">
        <v>2</v>
      </c>
      <c r="E445" s="13">
        <v>2</v>
      </c>
      <c r="F445" s="13">
        <v>1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3">
        <v>1</v>
      </c>
      <c r="M445" s="13">
        <v>1</v>
      </c>
      <c r="N445" s="13">
        <v>0</v>
      </c>
      <c r="O445" s="12">
        <f t="shared" si="176"/>
        <v>452</v>
      </c>
      <c r="Q445" s="14">
        <v>16</v>
      </c>
      <c r="R445" s="13">
        <v>0</v>
      </c>
      <c r="S445" s="13">
        <v>1</v>
      </c>
      <c r="T445" s="13">
        <v>0</v>
      </c>
      <c r="U445" s="13">
        <v>13</v>
      </c>
      <c r="V445" s="13">
        <v>160</v>
      </c>
      <c r="W445" s="13">
        <v>187</v>
      </c>
      <c r="X445" s="13">
        <v>70</v>
      </c>
      <c r="Y445" s="13">
        <v>20</v>
      </c>
      <c r="Z445" s="13">
        <v>1</v>
      </c>
      <c r="AA445" s="13">
        <v>0</v>
      </c>
      <c r="AB445" s="13">
        <v>0</v>
      </c>
      <c r="AC445" s="13">
        <v>0</v>
      </c>
      <c r="AD445" s="12">
        <f t="shared" si="177"/>
        <v>452</v>
      </c>
    </row>
    <row r="446" spans="1:30" x14ac:dyDescent="0.25">
      <c r="A446" s="14">
        <v>17</v>
      </c>
      <c r="B446" s="13">
        <v>496</v>
      </c>
      <c r="C446" s="13">
        <v>79</v>
      </c>
      <c r="D446" s="13">
        <v>0</v>
      </c>
      <c r="E446" s="13">
        <v>0</v>
      </c>
      <c r="F446" s="13">
        <v>3</v>
      </c>
      <c r="G446" s="13">
        <v>0</v>
      </c>
      <c r="H446" s="13">
        <v>1</v>
      </c>
      <c r="I446" s="13">
        <v>2</v>
      </c>
      <c r="J446" s="13">
        <v>1</v>
      </c>
      <c r="K446" s="13">
        <v>0</v>
      </c>
      <c r="L446" s="13">
        <v>1</v>
      </c>
      <c r="M446" s="13">
        <v>2</v>
      </c>
      <c r="N446" s="13">
        <v>0</v>
      </c>
      <c r="O446" s="12">
        <f t="shared" si="176"/>
        <v>585</v>
      </c>
      <c r="Q446" s="14">
        <v>17</v>
      </c>
      <c r="R446" s="13">
        <v>0</v>
      </c>
      <c r="S446" s="13">
        <v>0</v>
      </c>
      <c r="T446" s="13">
        <v>1</v>
      </c>
      <c r="U446" s="13">
        <v>19</v>
      </c>
      <c r="V446" s="13">
        <v>167</v>
      </c>
      <c r="W446" s="13">
        <v>262</v>
      </c>
      <c r="X446" s="13">
        <v>118</v>
      </c>
      <c r="Y446" s="13">
        <v>14</v>
      </c>
      <c r="Z446" s="13">
        <v>3</v>
      </c>
      <c r="AA446" s="13">
        <v>1</v>
      </c>
      <c r="AB446" s="13">
        <v>0</v>
      </c>
      <c r="AC446" s="13">
        <v>0</v>
      </c>
      <c r="AD446" s="12">
        <f t="shared" si="177"/>
        <v>585</v>
      </c>
    </row>
    <row r="447" spans="1:30" x14ac:dyDescent="0.25">
      <c r="A447" s="14">
        <v>18</v>
      </c>
      <c r="B447" s="13">
        <v>522</v>
      </c>
      <c r="C447" s="13">
        <v>50</v>
      </c>
      <c r="D447" s="13">
        <v>2</v>
      </c>
      <c r="E447" s="13">
        <v>0</v>
      </c>
      <c r="F447" s="13">
        <v>3</v>
      </c>
      <c r="G447" s="13">
        <v>0</v>
      </c>
      <c r="H447" s="13">
        <v>0</v>
      </c>
      <c r="I447" s="13">
        <v>1</v>
      </c>
      <c r="J447" s="13">
        <v>3</v>
      </c>
      <c r="K447" s="13">
        <v>0</v>
      </c>
      <c r="L447" s="13">
        <v>0</v>
      </c>
      <c r="M447" s="13">
        <v>2</v>
      </c>
      <c r="N447" s="13">
        <v>0</v>
      </c>
      <c r="O447" s="12">
        <f t="shared" si="176"/>
        <v>583</v>
      </c>
      <c r="Q447" s="14">
        <v>18</v>
      </c>
      <c r="R447" s="13">
        <v>0</v>
      </c>
      <c r="S447" s="13">
        <v>0</v>
      </c>
      <c r="T447" s="13">
        <v>3</v>
      </c>
      <c r="U447" s="13">
        <v>24</v>
      </c>
      <c r="V447" s="13">
        <v>193</v>
      </c>
      <c r="W447" s="13">
        <v>252</v>
      </c>
      <c r="X447" s="13">
        <v>84</v>
      </c>
      <c r="Y447" s="13">
        <v>23</v>
      </c>
      <c r="Z447" s="13">
        <v>4</v>
      </c>
      <c r="AA447" s="13">
        <v>0</v>
      </c>
      <c r="AB447" s="13">
        <v>0</v>
      </c>
      <c r="AC447" s="13">
        <v>0</v>
      </c>
      <c r="AD447" s="12">
        <f t="shared" si="177"/>
        <v>583</v>
      </c>
    </row>
    <row r="448" spans="1:30" x14ac:dyDescent="0.25">
      <c r="A448" s="14">
        <v>19</v>
      </c>
      <c r="B448" s="13">
        <v>350</v>
      </c>
      <c r="C448" s="13">
        <v>24</v>
      </c>
      <c r="D448" s="13">
        <v>0</v>
      </c>
      <c r="E448" s="13">
        <v>0</v>
      </c>
      <c r="F448" s="13">
        <v>1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3">
        <v>0</v>
      </c>
      <c r="M448" s="13">
        <v>2</v>
      </c>
      <c r="N448" s="13">
        <v>0</v>
      </c>
      <c r="O448" s="12">
        <f t="shared" si="176"/>
        <v>377</v>
      </c>
      <c r="Q448" s="14">
        <v>19</v>
      </c>
      <c r="R448" s="13">
        <v>0</v>
      </c>
      <c r="S448" s="13">
        <v>0</v>
      </c>
      <c r="T448" s="13">
        <v>2</v>
      </c>
      <c r="U448" s="13">
        <v>10</v>
      </c>
      <c r="V448" s="13">
        <v>81</v>
      </c>
      <c r="W448" s="13">
        <v>179</v>
      </c>
      <c r="X448" s="13">
        <v>88</v>
      </c>
      <c r="Y448" s="13">
        <v>16</v>
      </c>
      <c r="Z448" s="13">
        <v>1</v>
      </c>
      <c r="AA448" s="13">
        <v>0</v>
      </c>
      <c r="AB448" s="13">
        <v>0</v>
      </c>
      <c r="AC448" s="13">
        <v>0</v>
      </c>
      <c r="AD448" s="12">
        <f t="shared" si="177"/>
        <v>377</v>
      </c>
    </row>
    <row r="449" spans="1:30" x14ac:dyDescent="0.25">
      <c r="A449" s="14">
        <v>20</v>
      </c>
      <c r="B449" s="13">
        <v>202</v>
      </c>
      <c r="C449" s="13">
        <v>24</v>
      </c>
      <c r="D449" s="13">
        <v>0</v>
      </c>
      <c r="E449" s="13">
        <v>1</v>
      </c>
      <c r="F449" s="13">
        <v>0</v>
      </c>
      <c r="G449" s="13">
        <v>0</v>
      </c>
      <c r="H449" s="13">
        <v>0</v>
      </c>
      <c r="I449" s="13">
        <v>0</v>
      </c>
      <c r="J449" s="13">
        <v>2</v>
      </c>
      <c r="K449" s="13">
        <v>0</v>
      </c>
      <c r="L449" s="13">
        <v>1</v>
      </c>
      <c r="M449" s="13">
        <v>1</v>
      </c>
      <c r="N449" s="13">
        <v>0</v>
      </c>
      <c r="O449" s="12">
        <f t="shared" si="176"/>
        <v>231</v>
      </c>
      <c r="Q449" s="14">
        <v>20</v>
      </c>
      <c r="R449" s="13">
        <v>0</v>
      </c>
      <c r="S449" s="13">
        <v>0</v>
      </c>
      <c r="T449" s="13">
        <v>1</v>
      </c>
      <c r="U449" s="13">
        <v>12</v>
      </c>
      <c r="V449" s="13">
        <v>59</v>
      </c>
      <c r="W449" s="13">
        <v>86</v>
      </c>
      <c r="X449" s="13">
        <v>49</v>
      </c>
      <c r="Y449" s="13">
        <v>21</v>
      </c>
      <c r="Z449" s="13">
        <v>3</v>
      </c>
      <c r="AA449" s="13">
        <v>0</v>
      </c>
      <c r="AB449" s="13">
        <v>0</v>
      </c>
      <c r="AC449" s="13">
        <v>0</v>
      </c>
      <c r="AD449" s="12">
        <f t="shared" si="177"/>
        <v>231</v>
      </c>
    </row>
    <row r="450" spans="1:30" x14ac:dyDescent="0.25">
      <c r="A450" s="14">
        <v>21</v>
      </c>
      <c r="B450" s="13">
        <v>161</v>
      </c>
      <c r="C450" s="13">
        <v>21</v>
      </c>
      <c r="D450" s="13">
        <v>0</v>
      </c>
      <c r="E450" s="13">
        <v>0</v>
      </c>
      <c r="F450" s="13">
        <v>1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1</v>
      </c>
      <c r="N450" s="13">
        <v>0</v>
      </c>
      <c r="O450" s="12">
        <f t="shared" si="176"/>
        <v>184</v>
      </c>
      <c r="Q450" s="14">
        <v>21</v>
      </c>
      <c r="R450" s="13">
        <v>0</v>
      </c>
      <c r="S450" s="13">
        <v>0</v>
      </c>
      <c r="T450" s="13">
        <v>0</v>
      </c>
      <c r="U450" s="13">
        <v>11</v>
      </c>
      <c r="V450" s="13">
        <v>50</v>
      </c>
      <c r="W450" s="13">
        <v>64</v>
      </c>
      <c r="X450" s="13">
        <v>43</v>
      </c>
      <c r="Y450" s="13">
        <v>13</v>
      </c>
      <c r="Z450" s="13">
        <v>2</v>
      </c>
      <c r="AA450" s="13">
        <v>1</v>
      </c>
      <c r="AB450" s="13">
        <v>0</v>
      </c>
      <c r="AC450" s="13">
        <v>0</v>
      </c>
      <c r="AD450" s="12">
        <f t="shared" si="177"/>
        <v>184</v>
      </c>
    </row>
    <row r="451" spans="1:30" x14ac:dyDescent="0.25">
      <c r="A451" s="14">
        <v>22</v>
      </c>
      <c r="B451" s="13">
        <v>83</v>
      </c>
      <c r="C451" s="13">
        <v>9</v>
      </c>
      <c r="D451" s="13">
        <v>0</v>
      </c>
      <c r="E451" s="13">
        <v>0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1</v>
      </c>
      <c r="M451" s="13">
        <v>0</v>
      </c>
      <c r="N451" s="13">
        <v>0</v>
      </c>
      <c r="O451" s="12">
        <f t="shared" si="176"/>
        <v>93</v>
      </c>
      <c r="Q451" s="14">
        <v>22</v>
      </c>
      <c r="R451" s="13">
        <v>0</v>
      </c>
      <c r="S451" s="13">
        <v>0</v>
      </c>
      <c r="T451" s="13">
        <v>0</v>
      </c>
      <c r="U451" s="13">
        <v>3</v>
      </c>
      <c r="V451" s="13">
        <v>15</v>
      </c>
      <c r="W451" s="13">
        <v>40</v>
      </c>
      <c r="X451" s="13">
        <v>26</v>
      </c>
      <c r="Y451" s="13">
        <v>4</v>
      </c>
      <c r="Z451" s="13">
        <v>5</v>
      </c>
      <c r="AA451" s="13">
        <v>0</v>
      </c>
      <c r="AB451" s="13">
        <v>0</v>
      </c>
      <c r="AC451" s="13">
        <v>0</v>
      </c>
      <c r="AD451" s="12">
        <f t="shared" si="177"/>
        <v>93</v>
      </c>
    </row>
    <row r="452" spans="1:30" x14ac:dyDescent="0.25">
      <c r="A452" s="14">
        <v>23</v>
      </c>
      <c r="B452" s="13">
        <v>73</v>
      </c>
      <c r="C452" s="13">
        <v>8</v>
      </c>
      <c r="D452" s="13">
        <v>0</v>
      </c>
      <c r="E452" s="13">
        <v>0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12">
        <f t="shared" si="176"/>
        <v>81</v>
      </c>
      <c r="Q452" s="14">
        <v>23</v>
      </c>
      <c r="R452" s="13">
        <v>0</v>
      </c>
      <c r="S452" s="13">
        <v>0</v>
      </c>
      <c r="T452" s="13">
        <v>0</v>
      </c>
      <c r="U452" s="13">
        <v>2</v>
      </c>
      <c r="V452" s="13">
        <v>17</v>
      </c>
      <c r="W452" s="13">
        <v>34</v>
      </c>
      <c r="X452" s="13">
        <v>19</v>
      </c>
      <c r="Y452" s="13">
        <v>7</v>
      </c>
      <c r="Z452" s="13">
        <v>2</v>
      </c>
      <c r="AA452" s="13">
        <v>0</v>
      </c>
      <c r="AB452" s="13">
        <v>0</v>
      </c>
      <c r="AC452" s="13">
        <v>0</v>
      </c>
      <c r="AD452" s="12">
        <f t="shared" si="177"/>
        <v>81</v>
      </c>
    </row>
    <row r="453" spans="1:30" x14ac:dyDescent="0.25">
      <c r="A453" s="14">
        <v>24</v>
      </c>
      <c r="B453" s="13">
        <v>38</v>
      </c>
      <c r="C453" s="13">
        <v>3</v>
      </c>
      <c r="D453" s="13">
        <v>1</v>
      </c>
      <c r="E453" s="13">
        <v>0</v>
      </c>
      <c r="F453" s="13">
        <v>0</v>
      </c>
      <c r="G453" s="13">
        <v>0</v>
      </c>
      <c r="H453" s="13">
        <v>0</v>
      </c>
      <c r="I453" s="13">
        <v>0</v>
      </c>
      <c r="J453" s="13">
        <v>2</v>
      </c>
      <c r="K453" s="13">
        <v>0</v>
      </c>
      <c r="L453" s="13">
        <v>0</v>
      </c>
      <c r="M453" s="13">
        <v>0</v>
      </c>
      <c r="N453" s="13">
        <v>0</v>
      </c>
      <c r="O453" s="12">
        <f t="shared" si="176"/>
        <v>44</v>
      </c>
      <c r="Q453" s="14">
        <v>24</v>
      </c>
      <c r="R453" s="13">
        <v>0</v>
      </c>
      <c r="S453" s="13">
        <v>0</v>
      </c>
      <c r="T453" s="13">
        <v>0</v>
      </c>
      <c r="U453" s="13">
        <v>2</v>
      </c>
      <c r="V453" s="13">
        <v>8</v>
      </c>
      <c r="W453" s="13">
        <v>14</v>
      </c>
      <c r="X453" s="13">
        <v>13</v>
      </c>
      <c r="Y453" s="13">
        <v>4</v>
      </c>
      <c r="Z453" s="13">
        <v>1</v>
      </c>
      <c r="AA453" s="13">
        <v>2</v>
      </c>
      <c r="AB453" s="13">
        <v>0</v>
      </c>
      <c r="AC453" s="13">
        <v>0</v>
      </c>
      <c r="AD453" s="12">
        <f t="shared" si="177"/>
        <v>44</v>
      </c>
    </row>
    <row r="455" spans="1:30" x14ac:dyDescent="0.25">
      <c r="A455" s="11" t="s">
        <v>3</v>
      </c>
      <c r="B455" s="10">
        <f t="shared" ref="B455:O455" si="178">SUM(B437:B448)</f>
        <v>4128</v>
      </c>
      <c r="C455" s="10">
        <f t="shared" si="178"/>
        <v>737</v>
      </c>
      <c r="D455" s="10">
        <f t="shared" si="178"/>
        <v>19</v>
      </c>
      <c r="E455" s="10">
        <f t="shared" si="178"/>
        <v>13</v>
      </c>
      <c r="F455" s="10">
        <f t="shared" si="178"/>
        <v>18</v>
      </c>
      <c r="G455" s="10">
        <f t="shared" si="178"/>
        <v>0</v>
      </c>
      <c r="H455" s="10">
        <f t="shared" si="178"/>
        <v>2</v>
      </c>
      <c r="I455" s="10">
        <f t="shared" si="178"/>
        <v>6</v>
      </c>
      <c r="J455" s="10">
        <f t="shared" si="178"/>
        <v>26</v>
      </c>
      <c r="K455" s="10">
        <f t="shared" si="178"/>
        <v>0</v>
      </c>
      <c r="L455" s="10">
        <f t="shared" si="178"/>
        <v>19</v>
      </c>
      <c r="M455" s="10">
        <f t="shared" si="178"/>
        <v>39</v>
      </c>
      <c r="N455" s="10">
        <f t="shared" si="178"/>
        <v>0</v>
      </c>
      <c r="O455" s="3">
        <f t="shared" si="178"/>
        <v>5007</v>
      </c>
      <c r="Q455" s="11" t="s">
        <v>3</v>
      </c>
      <c r="R455" s="10">
        <f t="shared" ref="R455:AD455" si="179">SUM(R437:R448)</f>
        <v>0</v>
      </c>
      <c r="S455" s="10">
        <f t="shared" si="179"/>
        <v>4</v>
      </c>
      <c r="T455" s="10">
        <f t="shared" si="179"/>
        <v>22</v>
      </c>
      <c r="U455" s="10">
        <f t="shared" si="179"/>
        <v>254</v>
      </c>
      <c r="V455" s="10">
        <f t="shared" si="179"/>
        <v>1718</v>
      </c>
      <c r="W455" s="10">
        <f t="shared" si="179"/>
        <v>2120</v>
      </c>
      <c r="X455" s="10">
        <f t="shared" si="179"/>
        <v>730</v>
      </c>
      <c r="Y455" s="10">
        <f t="shared" si="179"/>
        <v>141</v>
      </c>
      <c r="Z455" s="10">
        <f t="shared" si="179"/>
        <v>15</v>
      </c>
      <c r="AA455" s="10">
        <f t="shared" si="179"/>
        <v>3</v>
      </c>
      <c r="AB455" s="10">
        <f t="shared" si="179"/>
        <v>0</v>
      </c>
      <c r="AC455" s="10">
        <f t="shared" si="179"/>
        <v>0</v>
      </c>
      <c r="AD455" s="3">
        <f t="shared" si="179"/>
        <v>5007</v>
      </c>
    </row>
    <row r="456" spans="1:30" x14ac:dyDescent="0.25">
      <c r="A456" s="9" t="s">
        <v>2</v>
      </c>
      <c r="B456" s="8">
        <f t="shared" ref="B456:O456" si="180">SUM(B436:B451)</f>
        <v>4841</v>
      </c>
      <c r="C456" s="8">
        <f t="shared" si="180"/>
        <v>839</v>
      </c>
      <c r="D456" s="8">
        <f t="shared" si="180"/>
        <v>19</v>
      </c>
      <c r="E456" s="8">
        <f t="shared" si="180"/>
        <v>14</v>
      </c>
      <c r="F456" s="8">
        <f t="shared" si="180"/>
        <v>19</v>
      </c>
      <c r="G456" s="8">
        <f t="shared" si="180"/>
        <v>0</v>
      </c>
      <c r="H456" s="8">
        <f t="shared" si="180"/>
        <v>3</v>
      </c>
      <c r="I456" s="8">
        <f t="shared" si="180"/>
        <v>7</v>
      </c>
      <c r="J456" s="8">
        <f t="shared" si="180"/>
        <v>29</v>
      </c>
      <c r="K456" s="8">
        <f t="shared" si="180"/>
        <v>0</v>
      </c>
      <c r="L456" s="8">
        <f t="shared" si="180"/>
        <v>22</v>
      </c>
      <c r="M456" s="8">
        <f t="shared" si="180"/>
        <v>41</v>
      </c>
      <c r="N456" s="8">
        <f t="shared" si="180"/>
        <v>0</v>
      </c>
      <c r="O456" s="3">
        <f t="shared" si="180"/>
        <v>5834</v>
      </c>
      <c r="Q456" s="9" t="s">
        <v>2</v>
      </c>
      <c r="R456" s="8">
        <f t="shared" ref="R456:AD456" si="181">SUM(R436:R451)</f>
        <v>0</v>
      </c>
      <c r="S456" s="8">
        <f t="shared" si="181"/>
        <v>4</v>
      </c>
      <c r="T456" s="8">
        <f t="shared" si="181"/>
        <v>23</v>
      </c>
      <c r="U456" s="8">
        <f t="shared" si="181"/>
        <v>284</v>
      </c>
      <c r="V456" s="8">
        <f t="shared" si="181"/>
        <v>1917</v>
      </c>
      <c r="W456" s="8">
        <f t="shared" si="181"/>
        <v>2426</v>
      </c>
      <c r="X456" s="8">
        <f t="shared" si="181"/>
        <v>936</v>
      </c>
      <c r="Y456" s="8">
        <f t="shared" si="181"/>
        <v>208</v>
      </c>
      <c r="Z456" s="8">
        <f t="shared" si="181"/>
        <v>31</v>
      </c>
      <c r="AA456" s="8">
        <f t="shared" si="181"/>
        <v>5</v>
      </c>
      <c r="AB456" s="8">
        <f t="shared" si="181"/>
        <v>0</v>
      </c>
      <c r="AC456" s="8">
        <f t="shared" si="181"/>
        <v>0</v>
      </c>
      <c r="AD456" s="3">
        <f t="shared" si="181"/>
        <v>5834</v>
      </c>
    </row>
    <row r="457" spans="1:30" x14ac:dyDescent="0.25">
      <c r="A457" s="7" t="s">
        <v>1</v>
      </c>
      <c r="B457" s="6">
        <f t="shared" ref="B457:O457" si="182">SUM(B436:B453)</f>
        <v>4952</v>
      </c>
      <c r="C457" s="6">
        <f t="shared" si="182"/>
        <v>850</v>
      </c>
      <c r="D457" s="6">
        <f t="shared" si="182"/>
        <v>20</v>
      </c>
      <c r="E457" s="6">
        <f t="shared" si="182"/>
        <v>14</v>
      </c>
      <c r="F457" s="6">
        <f t="shared" si="182"/>
        <v>19</v>
      </c>
      <c r="G457" s="6">
        <f t="shared" si="182"/>
        <v>0</v>
      </c>
      <c r="H457" s="6">
        <f t="shared" si="182"/>
        <v>3</v>
      </c>
      <c r="I457" s="6">
        <f t="shared" si="182"/>
        <v>7</v>
      </c>
      <c r="J457" s="6">
        <f t="shared" si="182"/>
        <v>31</v>
      </c>
      <c r="K457" s="6">
        <f t="shared" si="182"/>
        <v>0</v>
      </c>
      <c r="L457" s="6">
        <f t="shared" si="182"/>
        <v>22</v>
      </c>
      <c r="M457" s="6">
        <f t="shared" si="182"/>
        <v>41</v>
      </c>
      <c r="N457" s="6">
        <f t="shared" si="182"/>
        <v>0</v>
      </c>
      <c r="O457" s="3">
        <f t="shared" si="182"/>
        <v>5959</v>
      </c>
      <c r="Q457" s="7" t="s">
        <v>1</v>
      </c>
      <c r="R457" s="6">
        <f t="shared" ref="R457:AD457" si="183">SUM(R436:R453)</f>
        <v>0</v>
      </c>
      <c r="S457" s="6">
        <f t="shared" si="183"/>
        <v>4</v>
      </c>
      <c r="T457" s="6">
        <f t="shared" si="183"/>
        <v>23</v>
      </c>
      <c r="U457" s="6">
        <f t="shared" si="183"/>
        <v>288</v>
      </c>
      <c r="V457" s="6">
        <f t="shared" si="183"/>
        <v>1942</v>
      </c>
      <c r="W457" s="6">
        <f t="shared" si="183"/>
        <v>2474</v>
      </c>
      <c r="X457" s="6">
        <f t="shared" si="183"/>
        <v>968</v>
      </c>
      <c r="Y457" s="6">
        <f t="shared" si="183"/>
        <v>219</v>
      </c>
      <c r="Z457" s="6">
        <f t="shared" si="183"/>
        <v>34</v>
      </c>
      <c r="AA457" s="6">
        <f t="shared" si="183"/>
        <v>7</v>
      </c>
      <c r="AB457" s="6">
        <f t="shared" si="183"/>
        <v>0</v>
      </c>
      <c r="AC457" s="6">
        <f t="shared" si="183"/>
        <v>0</v>
      </c>
      <c r="AD457" s="3">
        <f t="shared" si="183"/>
        <v>5959</v>
      </c>
    </row>
    <row r="458" spans="1:30" x14ac:dyDescent="0.25">
      <c r="A458" s="5" t="s">
        <v>0</v>
      </c>
      <c r="B458" s="4">
        <f t="shared" ref="B458:O458" si="184">SUM(B430:B453)</f>
        <v>5095</v>
      </c>
      <c r="C458" s="4">
        <f t="shared" si="184"/>
        <v>871</v>
      </c>
      <c r="D458" s="4">
        <f t="shared" si="184"/>
        <v>20</v>
      </c>
      <c r="E458" s="4">
        <f t="shared" si="184"/>
        <v>14</v>
      </c>
      <c r="F458" s="4">
        <f t="shared" si="184"/>
        <v>19</v>
      </c>
      <c r="G458" s="4">
        <f t="shared" si="184"/>
        <v>0</v>
      </c>
      <c r="H458" s="4">
        <f t="shared" si="184"/>
        <v>3</v>
      </c>
      <c r="I458" s="4">
        <f t="shared" si="184"/>
        <v>7</v>
      </c>
      <c r="J458" s="4">
        <f t="shared" si="184"/>
        <v>32</v>
      </c>
      <c r="K458" s="4">
        <f t="shared" si="184"/>
        <v>0</v>
      </c>
      <c r="L458" s="4">
        <f t="shared" si="184"/>
        <v>22</v>
      </c>
      <c r="M458" s="4">
        <f t="shared" si="184"/>
        <v>43</v>
      </c>
      <c r="N458" s="4">
        <f t="shared" si="184"/>
        <v>0</v>
      </c>
      <c r="O458" s="3">
        <f t="shared" si="184"/>
        <v>6126</v>
      </c>
      <c r="Q458" s="5" t="s">
        <v>0</v>
      </c>
      <c r="R458" s="4">
        <f t="shared" ref="R458:AD458" si="185">SUM(R430:R453)</f>
        <v>0</v>
      </c>
      <c r="S458" s="4">
        <f t="shared" si="185"/>
        <v>4</v>
      </c>
      <c r="T458" s="4">
        <f t="shared" si="185"/>
        <v>25</v>
      </c>
      <c r="U458" s="4">
        <f t="shared" si="185"/>
        <v>293</v>
      </c>
      <c r="V458" s="4">
        <f t="shared" si="185"/>
        <v>1983</v>
      </c>
      <c r="W458" s="4">
        <f t="shared" si="185"/>
        <v>2521</v>
      </c>
      <c r="X458" s="4">
        <f t="shared" si="185"/>
        <v>1013</v>
      </c>
      <c r="Y458" s="4">
        <f t="shared" si="185"/>
        <v>241</v>
      </c>
      <c r="Z458" s="4">
        <f t="shared" si="185"/>
        <v>39</v>
      </c>
      <c r="AA458" s="4">
        <f t="shared" si="185"/>
        <v>7</v>
      </c>
      <c r="AB458" s="4">
        <f t="shared" si="185"/>
        <v>0</v>
      </c>
      <c r="AC458" s="4">
        <f t="shared" si="185"/>
        <v>0</v>
      </c>
      <c r="AD458" s="3">
        <f t="shared" si="185"/>
        <v>6126</v>
      </c>
    </row>
    <row r="461" spans="1:30" x14ac:dyDescent="0.25">
      <c r="A461" s="16"/>
      <c r="B461" s="17" t="s">
        <v>8</v>
      </c>
      <c r="C461" s="16" t="str">
        <f>C41</f>
        <v>Southbound</v>
      </c>
      <c r="R461" s="17" t="s">
        <v>8</v>
      </c>
      <c r="S461" s="16" t="str">
        <f>C41</f>
        <v>Southbound</v>
      </c>
    </row>
    <row r="462" spans="1:30" x14ac:dyDescent="0.25">
      <c r="A462" s="14" t="str">
        <f>TEXT(A463,"dddd")</f>
        <v>Tuesday</v>
      </c>
      <c r="Q462" s="14" t="str">
        <f>TEXT(Q463,"dddd")</f>
        <v>Tuesday</v>
      </c>
    </row>
    <row r="463" spans="1:30" x14ac:dyDescent="0.25">
      <c r="A463" s="15">
        <f>A393+1</f>
        <v>44383</v>
      </c>
      <c r="B463" s="166" t="s">
        <v>7</v>
      </c>
      <c r="C463" s="167"/>
      <c r="D463" s="167"/>
      <c r="E463" s="167"/>
      <c r="F463" s="167"/>
      <c r="G463" s="167"/>
      <c r="H463" s="167"/>
      <c r="I463" s="167"/>
      <c r="J463" s="167"/>
      <c r="K463" s="167"/>
      <c r="L463" s="167"/>
      <c r="M463" s="167"/>
      <c r="N463" s="167"/>
      <c r="O463" s="168"/>
      <c r="Q463" s="15">
        <f>Q393+1</f>
        <v>44383</v>
      </c>
      <c r="R463" s="166" t="s">
        <v>6</v>
      </c>
      <c r="S463" s="167"/>
      <c r="T463" s="167"/>
      <c r="U463" s="167"/>
      <c r="V463" s="167"/>
      <c r="W463" s="167"/>
      <c r="X463" s="167"/>
      <c r="Y463" s="167"/>
      <c r="Z463" s="167"/>
      <c r="AA463" s="167"/>
      <c r="AB463" s="167"/>
      <c r="AC463" s="167"/>
      <c r="AD463" s="168"/>
    </row>
    <row r="464" spans="1:30" x14ac:dyDescent="0.25">
      <c r="A464" s="14" t="s">
        <v>5</v>
      </c>
      <c r="B464" s="14">
        <v>1</v>
      </c>
      <c r="C464" s="14">
        <v>2</v>
      </c>
      <c r="D464" s="14">
        <v>3</v>
      </c>
      <c r="E464" s="14">
        <v>4</v>
      </c>
      <c r="F464" s="14">
        <v>5</v>
      </c>
      <c r="G464" s="14">
        <v>6</v>
      </c>
      <c r="H464" s="14">
        <v>7</v>
      </c>
      <c r="I464" s="14">
        <v>8</v>
      </c>
      <c r="J464" s="14">
        <v>9</v>
      </c>
      <c r="K464" s="14">
        <v>10</v>
      </c>
      <c r="L464" s="14">
        <v>11</v>
      </c>
      <c r="M464" s="14">
        <v>12</v>
      </c>
      <c r="N464" s="14">
        <v>13</v>
      </c>
      <c r="O464" s="12" t="s">
        <v>4</v>
      </c>
      <c r="Q464" s="14" t="s">
        <v>5</v>
      </c>
      <c r="R464" s="14" t="str">
        <f t="shared" ref="R464:AC464" si="186">R$9</f>
        <v>0-10</v>
      </c>
      <c r="S464" s="14" t="str">
        <f t="shared" si="186"/>
        <v>11-15</v>
      </c>
      <c r="T464" s="14" t="str">
        <f t="shared" si="186"/>
        <v>16-20</v>
      </c>
      <c r="U464" s="14" t="str">
        <f t="shared" si="186"/>
        <v>21-25</v>
      </c>
      <c r="V464" s="14" t="str">
        <f t="shared" si="186"/>
        <v>26-30</v>
      </c>
      <c r="W464" s="14" t="str">
        <f t="shared" si="186"/>
        <v>31-35</v>
      </c>
      <c r="X464" s="14" t="str">
        <f t="shared" si="186"/>
        <v>36-40</v>
      </c>
      <c r="Y464" s="14" t="str">
        <f t="shared" si="186"/>
        <v>41-45</v>
      </c>
      <c r="Z464" s="14" t="str">
        <f t="shared" si="186"/>
        <v>46-50</v>
      </c>
      <c r="AA464" s="14" t="str">
        <f t="shared" si="186"/>
        <v>51-60</v>
      </c>
      <c r="AB464" s="14" t="str">
        <f t="shared" si="186"/>
        <v>61-70</v>
      </c>
      <c r="AC464" s="14" t="str">
        <f t="shared" si="186"/>
        <v>71-100</v>
      </c>
      <c r="AD464" s="12" t="s">
        <v>4</v>
      </c>
    </row>
    <row r="465" spans="1:30" x14ac:dyDescent="0.25">
      <c r="A465" s="14">
        <v>1</v>
      </c>
      <c r="B465" s="13">
        <v>10</v>
      </c>
      <c r="C465" s="13">
        <v>2</v>
      </c>
      <c r="D465" s="13">
        <v>0</v>
      </c>
      <c r="E465" s="13">
        <v>0</v>
      </c>
      <c r="F465" s="13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2">
        <f t="shared" ref="O465:O488" si="187">SUM(B465:N465)</f>
        <v>12</v>
      </c>
      <c r="Q465" s="14">
        <v>1</v>
      </c>
      <c r="R465" s="13">
        <v>0</v>
      </c>
      <c r="S465" s="13">
        <v>0</v>
      </c>
      <c r="T465" s="13">
        <v>0</v>
      </c>
      <c r="U465" s="13">
        <v>0</v>
      </c>
      <c r="V465" s="13">
        <v>2</v>
      </c>
      <c r="W465" s="13">
        <v>4</v>
      </c>
      <c r="X465" s="13">
        <v>5</v>
      </c>
      <c r="Y465" s="13">
        <v>1</v>
      </c>
      <c r="Z465" s="13">
        <v>0</v>
      </c>
      <c r="AA465" s="13">
        <v>0</v>
      </c>
      <c r="AB465" s="13">
        <v>0</v>
      </c>
      <c r="AC465" s="13">
        <v>0</v>
      </c>
      <c r="AD465" s="12">
        <f t="shared" ref="AD465:AD488" si="188">SUM(R465:AC465)</f>
        <v>12</v>
      </c>
    </row>
    <row r="466" spans="1:30" x14ac:dyDescent="0.25">
      <c r="A466" s="14">
        <v>2</v>
      </c>
      <c r="B466" s="13">
        <v>5</v>
      </c>
      <c r="C466" s="13">
        <v>1</v>
      </c>
      <c r="D466" s="13">
        <v>0</v>
      </c>
      <c r="E466" s="13">
        <v>0</v>
      </c>
      <c r="F466" s="13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2">
        <f t="shared" si="187"/>
        <v>6</v>
      </c>
      <c r="Q466" s="14">
        <v>2</v>
      </c>
      <c r="R466" s="13">
        <v>0</v>
      </c>
      <c r="S466" s="13">
        <v>0</v>
      </c>
      <c r="T466" s="13">
        <v>0</v>
      </c>
      <c r="U466" s="13">
        <v>0</v>
      </c>
      <c r="V466" s="13">
        <v>2</v>
      </c>
      <c r="W466" s="13">
        <v>1</v>
      </c>
      <c r="X466" s="13">
        <v>1</v>
      </c>
      <c r="Y466" s="13">
        <v>2</v>
      </c>
      <c r="Z466" s="13">
        <v>0</v>
      </c>
      <c r="AA466" s="13">
        <v>0</v>
      </c>
      <c r="AB466" s="13">
        <v>0</v>
      </c>
      <c r="AC466" s="13">
        <v>0</v>
      </c>
      <c r="AD466" s="12">
        <f t="shared" si="188"/>
        <v>6</v>
      </c>
    </row>
    <row r="467" spans="1:30" x14ac:dyDescent="0.25">
      <c r="A467" s="14">
        <v>3</v>
      </c>
      <c r="B467" s="13">
        <v>6</v>
      </c>
      <c r="C467" s="13">
        <v>5</v>
      </c>
      <c r="D467" s="13">
        <v>0</v>
      </c>
      <c r="E467" s="13">
        <v>0</v>
      </c>
      <c r="F467" s="13">
        <v>0</v>
      </c>
      <c r="G467" s="13">
        <v>0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2</v>
      </c>
      <c r="N467" s="13">
        <v>0</v>
      </c>
      <c r="O467" s="12">
        <f t="shared" si="187"/>
        <v>13</v>
      </c>
      <c r="Q467" s="14">
        <v>3</v>
      </c>
      <c r="R467" s="13">
        <v>0</v>
      </c>
      <c r="S467" s="13">
        <v>0</v>
      </c>
      <c r="T467" s="13">
        <v>0</v>
      </c>
      <c r="U467" s="13">
        <v>3</v>
      </c>
      <c r="V467" s="13">
        <v>1</v>
      </c>
      <c r="W467" s="13">
        <v>3</v>
      </c>
      <c r="X467" s="13">
        <v>5</v>
      </c>
      <c r="Y467" s="13">
        <v>0</v>
      </c>
      <c r="Z467" s="13">
        <v>0</v>
      </c>
      <c r="AA467" s="13">
        <v>1</v>
      </c>
      <c r="AB467" s="13">
        <v>0</v>
      </c>
      <c r="AC467" s="13">
        <v>0</v>
      </c>
      <c r="AD467" s="12">
        <f t="shared" si="188"/>
        <v>13</v>
      </c>
    </row>
    <row r="468" spans="1:30" x14ac:dyDescent="0.25">
      <c r="A468" s="14">
        <v>4</v>
      </c>
      <c r="B468" s="13">
        <v>9</v>
      </c>
      <c r="C468" s="13">
        <v>2</v>
      </c>
      <c r="D468" s="13">
        <v>0</v>
      </c>
      <c r="E468" s="13">
        <v>0</v>
      </c>
      <c r="F468" s="13">
        <v>0</v>
      </c>
      <c r="G468" s="13">
        <v>0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1</v>
      </c>
      <c r="N468" s="13">
        <v>0</v>
      </c>
      <c r="O468" s="12">
        <f t="shared" si="187"/>
        <v>12</v>
      </c>
      <c r="Q468" s="14">
        <v>4</v>
      </c>
      <c r="R468" s="13">
        <v>0</v>
      </c>
      <c r="S468" s="13">
        <v>0</v>
      </c>
      <c r="T468" s="13">
        <v>0</v>
      </c>
      <c r="U468" s="13">
        <v>0</v>
      </c>
      <c r="V468" s="13">
        <v>1</v>
      </c>
      <c r="W468" s="13">
        <v>4</v>
      </c>
      <c r="X468" s="13">
        <v>5</v>
      </c>
      <c r="Y468" s="13">
        <v>2</v>
      </c>
      <c r="Z468" s="13">
        <v>0</v>
      </c>
      <c r="AA468" s="13">
        <v>0</v>
      </c>
      <c r="AB468" s="13">
        <v>0</v>
      </c>
      <c r="AC468" s="13">
        <v>0</v>
      </c>
      <c r="AD468" s="12">
        <f t="shared" si="188"/>
        <v>12</v>
      </c>
    </row>
    <row r="469" spans="1:30" x14ac:dyDescent="0.25">
      <c r="A469" s="14">
        <v>5</v>
      </c>
      <c r="B469" s="13">
        <v>20</v>
      </c>
      <c r="C469" s="13">
        <v>18</v>
      </c>
      <c r="D469" s="13">
        <v>0</v>
      </c>
      <c r="E469" s="13">
        <v>0</v>
      </c>
      <c r="F469" s="13">
        <v>0</v>
      </c>
      <c r="G469" s="13">
        <v>0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0</v>
      </c>
      <c r="O469" s="12">
        <f t="shared" si="187"/>
        <v>38</v>
      </c>
      <c r="Q469" s="14">
        <v>5</v>
      </c>
      <c r="R469" s="13">
        <v>0</v>
      </c>
      <c r="S469" s="13">
        <v>0</v>
      </c>
      <c r="T469" s="13">
        <v>0</v>
      </c>
      <c r="U469" s="13">
        <v>0</v>
      </c>
      <c r="V469" s="13">
        <v>8</v>
      </c>
      <c r="W469" s="13">
        <v>15</v>
      </c>
      <c r="X469" s="13">
        <v>10</v>
      </c>
      <c r="Y469" s="13">
        <v>4</v>
      </c>
      <c r="Z469" s="13">
        <v>0</v>
      </c>
      <c r="AA469" s="13">
        <v>1</v>
      </c>
      <c r="AB469" s="13">
        <v>0</v>
      </c>
      <c r="AC469" s="13">
        <v>0</v>
      </c>
      <c r="AD469" s="12">
        <f t="shared" si="188"/>
        <v>38</v>
      </c>
    </row>
    <row r="470" spans="1:30" x14ac:dyDescent="0.25">
      <c r="A470" s="14">
        <v>6</v>
      </c>
      <c r="B470" s="13">
        <v>74</v>
      </c>
      <c r="C470" s="13">
        <v>20</v>
      </c>
      <c r="D470" s="13">
        <v>0</v>
      </c>
      <c r="E470" s="13">
        <v>0</v>
      </c>
      <c r="F470" s="13">
        <v>1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1</v>
      </c>
      <c r="N470" s="13">
        <v>0</v>
      </c>
      <c r="O470" s="12">
        <f t="shared" si="187"/>
        <v>96</v>
      </c>
      <c r="Q470" s="14">
        <v>6</v>
      </c>
      <c r="R470" s="13">
        <v>0</v>
      </c>
      <c r="S470" s="13">
        <v>0</v>
      </c>
      <c r="T470" s="13">
        <v>0</v>
      </c>
      <c r="U470" s="13">
        <v>0</v>
      </c>
      <c r="V470" s="13">
        <v>21</v>
      </c>
      <c r="W470" s="13">
        <v>33</v>
      </c>
      <c r="X470" s="13">
        <v>30</v>
      </c>
      <c r="Y470" s="13">
        <v>10</v>
      </c>
      <c r="Z470" s="13">
        <v>2</v>
      </c>
      <c r="AA470" s="13">
        <v>0</v>
      </c>
      <c r="AB470" s="13">
        <v>0</v>
      </c>
      <c r="AC470" s="13">
        <v>0</v>
      </c>
      <c r="AD470" s="12">
        <f t="shared" si="188"/>
        <v>96</v>
      </c>
    </row>
    <row r="471" spans="1:30" x14ac:dyDescent="0.25">
      <c r="A471" s="14">
        <v>7</v>
      </c>
      <c r="B471" s="13">
        <v>214</v>
      </c>
      <c r="C471" s="13">
        <v>62</v>
      </c>
      <c r="D471" s="13">
        <v>0</v>
      </c>
      <c r="E471" s="13">
        <v>0</v>
      </c>
      <c r="F471" s="13">
        <v>1</v>
      </c>
      <c r="G471" s="13">
        <v>0</v>
      </c>
      <c r="H471" s="13">
        <v>0</v>
      </c>
      <c r="I471" s="13">
        <v>0</v>
      </c>
      <c r="J471" s="13">
        <v>5</v>
      </c>
      <c r="K471" s="13">
        <v>0</v>
      </c>
      <c r="L471" s="13">
        <v>1</v>
      </c>
      <c r="M471" s="13">
        <v>0</v>
      </c>
      <c r="N471" s="13">
        <v>0</v>
      </c>
      <c r="O471" s="12">
        <f t="shared" si="187"/>
        <v>283</v>
      </c>
      <c r="Q471" s="14">
        <v>7</v>
      </c>
      <c r="R471" s="13">
        <v>0</v>
      </c>
      <c r="S471" s="13">
        <v>0</v>
      </c>
      <c r="T471" s="13">
        <v>0</v>
      </c>
      <c r="U471" s="13">
        <v>8</v>
      </c>
      <c r="V471" s="13">
        <v>56</v>
      </c>
      <c r="W471" s="13">
        <v>101</v>
      </c>
      <c r="X471" s="13">
        <v>91</v>
      </c>
      <c r="Y471" s="13">
        <v>23</v>
      </c>
      <c r="Z471" s="13">
        <v>3</v>
      </c>
      <c r="AA471" s="13">
        <v>1</v>
      </c>
      <c r="AB471" s="13">
        <v>0</v>
      </c>
      <c r="AC471" s="13">
        <v>0</v>
      </c>
      <c r="AD471" s="12">
        <f t="shared" si="188"/>
        <v>283</v>
      </c>
    </row>
    <row r="472" spans="1:30" x14ac:dyDescent="0.25">
      <c r="A472" s="14">
        <v>8</v>
      </c>
      <c r="B472" s="13">
        <v>513</v>
      </c>
      <c r="C472" s="13">
        <v>86</v>
      </c>
      <c r="D472" s="13">
        <v>0</v>
      </c>
      <c r="E472" s="13">
        <v>2</v>
      </c>
      <c r="F472" s="13">
        <v>2</v>
      </c>
      <c r="G472" s="13">
        <v>0</v>
      </c>
      <c r="H472" s="13">
        <v>0</v>
      </c>
      <c r="I472" s="13">
        <v>1</v>
      </c>
      <c r="J472" s="13">
        <v>0</v>
      </c>
      <c r="K472" s="13">
        <v>0</v>
      </c>
      <c r="L472" s="13">
        <v>0</v>
      </c>
      <c r="M472" s="13">
        <v>1</v>
      </c>
      <c r="N472" s="13">
        <v>0</v>
      </c>
      <c r="O472" s="12">
        <f t="shared" si="187"/>
        <v>605</v>
      </c>
      <c r="Q472" s="14">
        <v>8</v>
      </c>
      <c r="R472" s="13">
        <v>0</v>
      </c>
      <c r="S472" s="13">
        <v>0</v>
      </c>
      <c r="T472" s="13">
        <v>2</v>
      </c>
      <c r="U472" s="13">
        <v>30</v>
      </c>
      <c r="V472" s="13">
        <v>207</v>
      </c>
      <c r="W472" s="13">
        <v>266</v>
      </c>
      <c r="X472" s="13">
        <v>88</v>
      </c>
      <c r="Y472" s="13">
        <v>11</v>
      </c>
      <c r="Z472" s="13">
        <v>1</v>
      </c>
      <c r="AA472" s="13">
        <v>0</v>
      </c>
      <c r="AB472" s="13">
        <v>0</v>
      </c>
      <c r="AC472" s="13">
        <v>0</v>
      </c>
      <c r="AD472" s="12">
        <f t="shared" si="188"/>
        <v>605</v>
      </c>
    </row>
    <row r="473" spans="1:30" x14ac:dyDescent="0.25">
      <c r="A473" s="14">
        <v>9</v>
      </c>
      <c r="B473" s="13">
        <v>491</v>
      </c>
      <c r="C473" s="13">
        <v>81</v>
      </c>
      <c r="D473" s="13">
        <v>1</v>
      </c>
      <c r="E473" s="13">
        <v>1</v>
      </c>
      <c r="F473" s="13">
        <v>4</v>
      </c>
      <c r="G473" s="13">
        <v>0</v>
      </c>
      <c r="H473" s="13">
        <v>0</v>
      </c>
      <c r="I473" s="13">
        <v>0</v>
      </c>
      <c r="J473" s="13">
        <v>1</v>
      </c>
      <c r="K473" s="13">
        <v>0</v>
      </c>
      <c r="L473" s="13">
        <v>2</v>
      </c>
      <c r="M473" s="13">
        <v>3</v>
      </c>
      <c r="N473" s="13">
        <v>0</v>
      </c>
      <c r="O473" s="12">
        <f t="shared" si="187"/>
        <v>584</v>
      </c>
      <c r="Q473" s="14">
        <v>9</v>
      </c>
      <c r="R473" s="13">
        <v>1</v>
      </c>
      <c r="S473" s="13">
        <v>4</v>
      </c>
      <c r="T473" s="13">
        <v>10</v>
      </c>
      <c r="U473" s="13">
        <v>50</v>
      </c>
      <c r="V473" s="13">
        <v>251</v>
      </c>
      <c r="W473" s="13">
        <v>209</v>
      </c>
      <c r="X473" s="13">
        <v>46</v>
      </c>
      <c r="Y473" s="13">
        <v>8</v>
      </c>
      <c r="Z473" s="13">
        <v>4</v>
      </c>
      <c r="AA473" s="13">
        <v>1</v>
      </c>
      <c r="AB473" s="13">
        <v>0</v>
      </c>
      <c r="AC473" s="13">
        <v>0</v>
      </c>
      <c r="AD473" s="12">
        <f t="shared" si="188"/>
        <v>584</v>
      </c>
    </row>
    <row r="474" spans="1:30" x14ac:dyDescent="0.25">
      <c r="A474" s="14">
        <v>10</v>
      </c>
      <c r="B474" s="13">
        <v>300</v>
      </c>
      <c r="C474" s="13">
        <v>56</v>
      </c>
      <c r="D474" s="13">
        <v>2</v>
      </c>
      <c r="E474" s="13">
        <v>0</v>
      </c>
      <c r="F474" s="13">
        <v>2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1</v>
      </c>
      <c r="M474" s="13">
        <v>2</v>
      </c>
      <c r="N474" s="13">
        <v>0</v>
      </c>
      <c r="O474" s="12">
        <f t="shared" si="187"/>
        <v>363</v>
      </c>
      <c r="Q474" s="14">
        <v>10</v>
      </c>
      <c r="R474" s="13">
        <v>0</v>
      </c>
      <c r="S474" s="13">
        <v>0</v>
      </c>
      <c r="T474" s="13">
        <v>2</v>
      </c>
      <c r="U474" s="13">
        <v>23</v>
      </c>
      <c r="V474" s="13">
        <v>171</v>
      </c>
      <c r="W474" s="13">
        <v>133</v>
      </c>
      <c r="X474" s="13">
        <v>27</v>
      </c>
      <c r="Y474" s="13">
        <v>5</v>
      </c>
      <c r="Z474" s="13">
        <v>2</v>
      </c>
      <c r="AA474" s="13">
        <v>0</v>
      </c>
      <c r="AB474" s="13">
        <v>0</v>
      </c>
      <c r="AC474" s="13">
        <v>0</v>
      </c>
      <c r="AD474" s="12">
        <f t="shared" si="188"/>
        <v>363</v>
      </c>
    </row>
    <row r="475" spans="1:30" x14ac:dyDescent="0.25">
      <c r="A475" s="14">
        <v>11</v>
      </c>
      <c r="B475" s="13">
        <v>309</v>
      </c>
      <c r="C475" s="13">
        <v>55</v>
      </c>
      <c r="D475" s="13">
        <v>2</v>
      </c>
      <c r="E475" s="13">
        <v>1</v>
      </c>
      <c r="F475" s="13">
        <v>1</v>
      </c>
      <c r="G475" s="13">
        <v>0</v>
      </c>
      <c r="H475" s="13">
        <v>0</v>
      </c>
      <c r="I475" s="13">
        <v>0</v>
      </c>
      <c r="J475" s="13">
        <v>3</v>
      </c>
      <c r="K475" s="13">
        <v>0</v>
      </c>
      <c r="L475" s="13">
        <v>3</v>
      </c>
      <c r="M475" s="13">
        <v>5</v>
      </c>
      <c r="N475" s="13">
        <v>0</v>
      </c>
      <c r="O475" s="12">
        <f t="shared" si="187"/>
        <v>379</v>
      </c>
      <c r="Q475" s="14">
        <v>11</v>
      </c>
      <c r="R475" s="13">
        <v>0</v>
      </c>
      <c r="S475" s="13">
        <v>0</v>
      </c>
      <c r="T475" s="13">
        <v>3</v>
      </c>
      <c r="U475" s="13">
        <v>38</v>
      </c>
      <c r="V475" s="13">
        <v>211</v>
      </c>
      <c r="W475" s="13">
        <v>92</v>
      </c>
      <c r="X475" s="13">
        <v>33</v>
      </c>
      <c r="Y475" s="13">
        <v>2</v>
      </c>
      <c r="Z475" s="13">
        <v>0</v>
      </c>
      <c r="AA475" s="13">
        <v>0</v>
      </c>
      <c r="AB475" s="13">
        <v>0</v>
      </c>
      <c r="AC475" s="13">
        <v>0</v>
      </c>
      <c r="AD475" s="12">
        <f t="shared" si="188"/>
        <v>379</v>
      </c>
    </row>
    <row r="476" spans="1:30" x14ac:dyDescent="0.25">
      <c r="A476" s="14">
        <v>12</v>
      </c>
      <c r="B476" s="13">
        <v>247</v>
      </c>
      <c r="C476" s="13">
        <v>56</v>
      </c>
      <c r="D476" s="13">
        <v>1</v>
      </c>
      <c r="E476" s="13">
        <v>1</v>
      </c>
      <c r="F476" s="13">
        <v>3</v>
      </c>
      <c r="G476" s="13">
        <v>0</v>
      </c>
      <c r="H476" s="13">
        <v>0</v>
      </c>
      <c r="I476" s="13">
        <v>1</v>
      </c>
      <c r="J476" s="13">
        <v>2</v>
      </c>
      <c r="K476" s="13">
        <v>0</v>
      </c>
      <c r="L476" s="13">
        <v>1</v>
      </c>
      <c r="M476" s="13">
        <v>2</v>
      </c>
      <c r="N476" s="13">
        <v>0</v>
      </c>
      <c r="O476" s="12">
        <f t="shared" si="187"/>
        <v>314</v>
      </c>
      <c r="Q476" s="14">
        <v>12</v>
      </c>
      <c r="R476" s="13">
        <v>0</v>
      </c>
      <c r="S476" s="13">
        <v>0</v>
      </c>
      <c r="T476" s="13">
        <v>0</v>
      </c>
      <c r="U476" s="13">
        <v>21</v>
      </c>
      <c r="V476" s="13">
        <v>154</v>
      </c>
      <c r="W476" s="13">
        <v>104</v>
      </c>
      <c r="X476" s="13">
        <v>29</v>
      </c>
      <c r="Y476" s="13">
        <v>6</v>
      </c>
      <c r="Z476" s="13">
        <v>0</v>
      </c>
      <c r="AA476" s="13">
        <v>0</v>
      </c>
      <c r="AB476" s="13">
        <v>0</v>
      </c>
      <c r="AC476" s="13">
        <v>0</v>
      </c>
      <c r="AD476" s="12">
        <f t="shared" si="188"/>
        <v>314</v>
      </c>
    </row>
    <row r="477" spans="1:30" x14ac:dyDescent="0.25">
      <c r="A477" s="14">
        <v>13</v>
      </c>
      <c r="B477" s="13">
        <v>236</v>
      </c>
      <c r="C477" s="13">
        <v>56</v>
      </c>
      <c r="D477" s="13">
        <v>2</v>
      </c>
      <c r="E477" s="13">
        <v>0</v>
      </c>
      <c r="F477" s="13">
        <v>2</v>
      </c>
      <c r="G477" s="13">
        <v>0</v>
      </c>
      <c r="H477" s="13">
        <v>0</v>
      </c>
      <c r="I477" s="13">
        <v>0</v>
      </c>
      <c r="J477" s="13">
        <v>2</v>
      </c>
      <c r="K477" s="13">
        <v>0</v>
      </c>
      <c r="L477" s="13">
        <v>2</v>
      </c>
      <c r="M477" s="13">
        <v>6</v>
      </c>
      <c r="N477" s="13">
        <v>0</v>
      </c>
      <c r="O477" s="12">
        <f t="shared" si="187"/>
        <v>306</v>
      </c>
      <c r="Q477" s="14">
        <v>13</v>
      </c>
      <c r="R477" s="13">
        <v>0</v>
      </c>
      <c r="S477" s="13">
        <v>0</v>
      </c>
      <c r="T477" s="13">
        <v>1</v>
      </c>
      <c r="U477" s="13">
        <v>20</v>
      </c>
      <c r="V477" s="13">
        <v>167</v>
      </c>
      <c r="W477" s="13">
        <v>86</v>
      </c>
      <c r="X477" s="13">
        <v>26</v>
      </c>
      <c r="Y477" s="13">
        <v>6</v>
      </c>
      <c r="Z477" s="13">
        <v>0</v>
      </c>
      <c r="AA477" s="13">
        <v>0</v>
      </c>
      <c r="AB477" s="13">
        <v>0</v>
      </c>
      <c r="AC477" s="13">
        <v>0</v>
      </c>
      <c r="AD477" s="12">
        <f t="shared" si="188"/>
        <v>306</v>
      </c>
    </row>
    <row r="478" spans="1:30" x14ac:dyDescent="0.25">
      <c r="A478" s="14">
        <v>14</v>
      </c>
      <c r="B478" s="13">
        <v>233</v>
      </c>
      <c r="C478" s="13">
        <v>59</v>
      </c>
      <c r="D478" s="13">
        <v>1</v>
      </c>
      <c r="E478" s="13">
        <v>1</v>
      </c>
      <c r="F478" s="13">
        <v>1</v>
      </c>
      <c r="G478" s="13">
        <v>0</v>
      </c>
      <c r="H478" s="13">
        <v>0</v>
      </c>
      <c r="I478" s="13">
        <v>0</v>
      </c>
      <c r="J478" s="13">
        <v>4</v>
      </c>
      <c r="K478" s="13">
        <v>0</v>
      </c>
      <c r="L478" s="13">
        <v>1</v>
      </c>
      <c r="M478" s="13">
        <v>3</v>
      </c>
      <c r="N478" s="13">
        <v>0</v>
      </c>
      <c r="O478" s="12">
        <f t="shared" si="187"/>
        <v>303</v>
      </c>
      <c r="Q478" s="14">
        <v>14</v>
      </c>
      <c r="R478" s="13">
        <v>0</v>
      </c>
      <c r="S478" s="13">
        <v>0</v>
      </c>
      <c r="T478" s="13">
        <v>2</v>
      </c>
      <c r="U478" s="13">
        <v>21</v>
      </c>
      <c r="V478" s="13">
        <v>154</v>
      </c>
      <c r="W478" s="13">
        <v>103</v>
      </c>
      <c r="X478" s="13">
        <v>17</v>
      </c>
      <c r="Y478" s="13">
        <v>6</v>
      </c>
      <c r="Z478" s="13">
        <v>0</v>
      </c>
      <c r="AA478" s="13">
        <v>0</v>
      </c>
      <c r="AB478" s="13">
        <v>0</v>
      </c>
      <c r="AC478" s="13">
        <v>0</v>
      </c>
      <c r="AD478" s="12">
        <f t="shared" si="188"/>
        <v>303</v>
      </c>
    </row>
    <row r="479" spans="1:30" x14ac:dyDescent="0.25">
      <c r="A479" s="14">
        <v>15</v>
      </c>
      <c r="B479" s="13">
        <v>295</v>
      </c>
      <c r="C479" s="13">
        <v>52</v>
      </c>
      <c r="D479" s="13">
        <v>2</v>
      </c>
      <c r="E479" s="13">
        <v>2</v>
      </c>
      <c r="F479" s="13">
        <v>1</v>
      </c>
      <c r="G479" s="13">
        <v>0</v>
      </c>
      <c r="H479" s="13">
        <v>0</v>
      </c>
      <c r="I479" s="13">
        <v>0</v>
      </c>
      <c r="J479" s="13">
        <v>3</v>
      </c>
      <c r="K479" s="13">
        <v>0</v>
      </c>
      <c r="L479" s="13">
        <v>1</v>
      </c>
      <c r="M479" s="13">
        <v>5</v>
      </c>
      <c r="N479" s="13">
        <v>0</v>
      </c>
      <c r="O479" s="12">
        <f t="shared" si="187"/>
        <v>361</v>
      </c>
      <c r="Q479" s="14">
        <v>15</v>
      </c>
      <c r="R479" s="13">
        <v>1</v>
      </c>
      <c r="S479" s="13">
        <v>0</v>
      </c>
      <c r="T479" s="13">
        <v>2</v>
      </c>
      <c r="U479" s="13">
        <v>32</v>
      </c>
      <c r="V479" s="13">
        <v>200</v>
      </c>
      <c r="W479" s="13">
        <v>99</v>
      </c>
      <c r="X479" s="13">
        <v>23</v>
      </c>
      <c r="Y479" s="13">
        <v>4</v>
      </c>
      <c r="Z479" s="13">
        <v>0</v>
      </c>
      <c r="AA479" s="13">
        <v>0</v>
      </c>
      <c r="AB479" s="13">
        <v>0</v>
      </c>
      <c r="AC479" s="13">
        <v>0</v>
      </c>
      <c r="AD479" s="12">
        <f t="shared" si="188"/>
        <v>361</v>
      </c>
    </row>
    <row r="480" spans="1:30" x14ac:dyDescent="0.25">
      <c r="A480" s="14">
        <v>16</v>
      </c>
      <c r="B480" s="13">
        <v>352</v>
      </c>
      <c r="C480" s="13">
        <v>75</v>
      </c>
      <c r="D480" s="13">
        <v>0</v>
      </c>
      <c r="E480" s="13">
        <v>1</v>
      </c>
      <c r="F480" s="13">
        <v>4</v>
      </c>
      <c r="G480" s="13">
        <v>0</v>
      </c>
      <c r="H480" s="13">
        <v>1</v>
      </c>
      <c r="I480" s="13">
        <v>0</v>
      </c>
      <c r="J480" s="13">
        <v>0</v>
      </c>
      <c r="K480" s="13">
        <v>0</v>
      </c>
      <c r="L480" s="13">
        <v>3</v>
      </c>
      <c r="M480" s="13">
        <v>2</v>
      </c>
      <c r="N480" s="13">
        <v>0</v>
      </c>
      <c r="O480" s="12">
        <f t="shared" si="187"/>
        <v>438</v>
      </c>
      <c r="Q480" s="14">
        <v>16</v>
      </c>
      <c r="R480" s="13">
        <v>0</v>
      </c>
      <c r="S480" s="13">
        <v>0</v>
      </c>
      <c r="T480" s="13">
        <v>0</v>
      </c>
      <c r="U480" s="13">
        <v>39</v>
      </c>
      <c r="V480" s="13">
        <v>203</v>
      </c>
      <c r="W480" s="13">
        <v>141</v>
      </c>
      <c r="X480" s="13">
        <v>46</v>
      </c>
      <c r="Y480" s="13">
        <v>9</v>
      </c>
      <c r="Z480" s="13">
        <v>0</v>
      </c>
      <c r="AA480" s="13">
        <v>0</v>
      </c>
      <c r="AB480" s="13">
        <v>0</v>
      </c>
      <c r="AC480" s="13">
        <v>0</v>
      </c>
      <c r="AD480" s="12">
        <f t="shared" si="188"/>
        <v>438</v>
      </c>
    </row>
    <row r="481" spans="1:51" x14ac:dyDescent="0.25">
      <c r="A481" s="14">
        <v>17</v>
      </c>
      <c r="B481" s="13">
        <v>492</v>
      </c>
      <c r="C481" s="13">
        <v>64</v>
      </c>
      <c r="D481" s="13">
        <v>1</v>
      </c>
      <c r="E481" s="13">
        <v>0</v>
      </c>
      <c r="F481" s="13">
        <v>2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2</v>
      </c>
      <c r="N481" s="13">
        <v>0</v>
      </c>
      <c r="O481" s="12">
        <f t="shared" si="187"/>
        <v>561</v>
      </c>
      <c r="Q481" s="14">
        <v>17</v>
      </c>
      <c r="R481" s="13">
        <v>0</v>
      </c>
      <c r="S481" s="13">
        <v>0</v>
      </c>
      <c r="T481" s="13">
        <v>7</v>
      </c>
      <c r="U481" s="13">
        <v>30</v>
      </c>
      <c r="V481" s="13">
        <v>227</v>
      </c>
      <c r="W481" s="13">
        <v>208</v>
      </c>
      <c r="X481" s="13">
        <v>78</v>
      </c>
      <c r="Y481" s="13">
        <v>11</v>
      </c>
      <c r="Z481" s="13">
        <v>0</v>
      </c>
      <c r="AA481" s="13">
        <v>0</v>
      </c>
      <c r="AB481" s="13">
        <v>0</v>
      </c>
      <c r="AC481" s="13">
        <v>0</v>
      </c>
      <c r="AD481" s="12">
        <f t="shared" si="188"/>
        <v>561</v>
      </c>
    </row>
    <row r="482" spans="1:51" x14ac:dyDescent="0.25">
      <c r="A482" s="14">
        <v>18</v>
      </c>
      <c r="B482" s="13">
        <v>479</v>
      </c>
      <c r="C482" s="13">
        <v>35</v>
      </c>
      <c r="D482" s="13">
        <v>2</v>
      </c>
      <c r="E482" s="13">
        <v>0</v>
      </c>
      <c r="F482" s="13">
        <v>1</v>
      </c>
      <c r="G482" s="13">
        <v>0</v>
      </c>
      <c r="H482" s="13">
        <v>0</v>
      </c>
      <c r="I482" s="13">
        <v>1</v>
      </c>
      <c r="J482" s="13">
        <v>0</v>
      </c>
      <c r="K482" s="13">
        <v>0</v>
      </c>
      <c r="L482" s="13">
        <v>0</v>
      </c>
      <c r="M482" s="13">
        <v>1</v>
      </c>
      <c r="N482" s="13">
        <v>0</v>
      </c>
      <c r="O482" s="12">
        <f t="shared" si="187"/>
        <v>519</v>
      </c>
      <c r="Q482" s="14">
        <v>18</v>
      </c>
      <c r="R482" s="13">
        <v>0</v>
      </c>
      <c r="S482" s="13">
        <v>1</v>
      </c>
      <c r="T482" s="13">
        <v>1</v>
      </c>
      <c r="U482" s="13">
        <v>23</v>
      </c>
      <c r="V482" s="13">
        <v>250</v>
      </c>
      <c r="W482" s="13">
        <v>189</v>
      </c>
      <c r="X482" s="13">
        <v>49</v>
      </c>
      <c r="Y482" s="13">
        <v>6</v>
      </c>
      <c r="Z482" s="13">
        <v>0</v>
      </c>
      <c r="AA482" s="13">
        <v>0</v>
      </c>
      <c r="AB482" s="13">
        <v>0</v>
      </c>
      <c r="AC482" s="13">
        <v>0</v>
      </c>
      <c r="AD482" s="12">
        <f t="shared" si="188"/>
        <v>519</v>
      </c>
    </row>
    <row r="483" spans="1:51" x14ac:dyDescent="0.25">
      <c r="A483" s="14">
        <v>19</v>
      </c>
      <c r="B483" s="13">
        <v>257</v>
      </c>
      <c r="C483" s="13">
        <v>30</v>
      </c>
      <c r="D483" s="13">
        <v>0</v>
      </c>
      <c r="E483" s="13">
        <v>0</v>
      </c>
      <c r="F483" s="13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1</v>
      </c>
      <c r="N483" s="13">
        <v>0</v>
      </c>
      <c r="O483" s="12">
        <f t="shared" si="187"/>
        <v>288</v>
      </c>
      <c r="Q483" s="14">
        <v>19</v>
      </c>
      <c r="R483" s="13">
        <v>0</v>
      </c>
      <c r="S483" s="13">
        <v>0</v>
      </c>
      <c r="T483" s="13">
        <v>1</v>
      </c>
      <c r="U483" s="13">
        <v>18</v>
      </c>
      <c r="V483" s="13">
        <v>123</v>
      </c>
      <c r="W483" s="13">
        <v>94</v>
      </c>
      <c r="X483" s="13">
        <v>44</v>
      </c>
      <c r="Y483" s="13">
        <v>6</v>
      </c>
      <c r="Z483" s="13">
        <v>2</v>
      </c>
      <c r="AA483" s="13">
        <v>0</v>
      </c>
      <c r="AB483" s="13">
        <v>0</v>
      </c>
      <c r="AC483" s="13">
        <v>0</v>
      </c>
      <c r="AD483" s="12">
        <f t="shared" si="188"/>
        <v>288</v>
      </c>
    </row>
    <row r="484" spans="1:51" x14ac:dyDescent="0.25">
      <c r="A484" s="14">
        <v>20</v>
      </c>
      <c r="B484" s="13">
        <v>186</v>
      </c>
      <c r="C484" s="13">
        <v>17</v>
      </c>
      <c r="D484" s="13">
        <v>0</v>
      </c>
      <c r="E484" s="13">
        <v>1</v>
      </c>
      <c r="F484" s="13">
        <v>1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2</v>
      </c>
      <c r="N484" s="13">
        <v>0</v>
      </c>
      <c r="O484" s="12">
        <f t="shared" si="187"/>
        <v>207</v>
      </c>
      <c r="Q484" s="14">
        <v>20</v>
      </c>
      <c r="R484" s="13">
        <v>0</v>
      </c>
      <c r="S484" s="13">
        <v>2</v>
      </c>
      <c r="T484" s="13">
        <v>3</v>
      </c>
      <c r="U484" s="13">
        <v>14</v>
      </c>
      <c r="V484" s="13">
        <v>74</v>
      </c>
      <c r="W484" s="13">
        <v>77</v>
      </c>
      <c r="X484" s="13">
        <v>29</v>
      </c>
      <c r="Y484" s="13">
        <v>5</v>
      </c>
      <c r="Z484" s="13">
        <v>3</v>
      </c>
      <c r="AA484" s="13">
        <v>0</v>
      </c>
      <c r="AB484" s="13">
        <v>0</v>
      </c>
      <c r="AC484" s="13">
        <v>0</v>
      </c>
      <c r="AD484" s="12">
        <f t="shared" si="188"/>
        <v>207</v>
      </c>
    </row>
    <row r="485" spans="1:51" x14ac:dyDescent="0.25">
      <c r="A485" s="14">
        <v>21</v>
      </c>
      <c r="B485" s="13">
        <v>111</v>
      </c>
      <c r="C485" s="13">
        <v>21</v>
      </c>
      <c r="D485" s="13">
        <v>0</v>
      </c>
      <c r="E485" s="13">
        <v>0</v>
      </c>
      <c r="F485" s="13">
        <v>1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1</v>
      </c>
      <c r="N485" s="13">
        <v>0</v>
      </c>
      <c r="O485" s="12">
        <f t="shared" si="187"/>
        <v>134</v>
      </c>
      <c r="Q485" s="14">
        <v>21</v>
      </c>
      <c r="R485" s="13">
        <v>0</v>
      </c>
      <c r="S485" s="13">
        <v>0</v>
      </c>
      <c r="T485" s="13">
        <v>1</v>
      </c>
      <c r="U485" s="13">
        <v>6</v>
      </c>
      <c r="V485" s="13">
        <v>49</v>
      </c>
      <c r="W485" s="13">
        <v>52</v>
      </c>
      <c r="X485" s="13">
        <v>20</v>
      </c>
      <c r="Y485" s="13">
        <v>5</v>
      </c>
      <c r="Z485" s="13">
        <v>1</v>
      </c>
      <c r="AA485" s="13">
        <v>0</v>
      </c>
      <c r="AB485" s="13">
        <v>0</v>
      </c>
      <c r="AC485" s="13">
        <v>0</v>
      </c>
      <c r="AD485" s="12">
        <f t="shared" si="188"/>
        <v>134</v>
      </c>
    </row>
    <row r="486" spans="1:51" x14ac:dyDescent="0.25">
      <c r="A486" s="14">
        <v>22</v>
      </c>
      <c r="B486" s="13">
        <v>102</v>
      </c>
      <c r="C486" s="13">
        <v>6</v>
      </c>
      <c r="D486" s="13">
        <v>0</v>
      </c>
      <c r="E486" s="13">
        <v>0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1</v>
      </c>
      <c r="M486" s="13">
        <v>0</v>
      </c>
      <c r="N486" s="13">
        <v>0</v>
      </c>
      <c r="O486" s="12">
        <f t="shared" si="187"/>
        <v>109</v>
      </c>
      <c r="Q486" s="14">
        <v>22</v>
      </c>
      <c r="R486" s="13">
        <v>0</v>
      </c>
      <c r="S486" s="13">
        <v>0</v>
      </c>
      <c r="T486" s="13">
        <v>1</v>
      </c>
      <c r="U486" s="13">
        <v>6</v>
      </c>
      <c r="V486" s="13">
        <v>54</v>
      </c>
      <c r="W486" s="13">
        <v>34</v>
      </c>
      <c r="X486" s="13">
        <v>13</v>
      </c>
      <c r="Y486" s="13">
        <v>1</v>
      </c>
      <c r="Z486" s="13">
        <v>0</v>
      </c>
      <c r="AA486" s="13">
        <v>0</v>
      </c>
      <c r="AB486" s="13">
        <v>0</v>
      </c>
      <c r="AC486" s="13">
        <v>0</v>
      </c>
      <c r="AD486" s="12">
        <f t="shared" si="188"/>
        <v>109</v>
      </c>
    </row>
    <row r="487" spans="1:51" x14ac:dyDescent="0.25">
      <c r="A487" s="14">
        <v>23</v>
      </c>
      <c r="B487" s="13">
        <v>59</v>
      </c>
      <c r="C487" s="13">
        <v>5</v>
      </c>
      <c r="D487" s="13">
        <v>0</v>
      </c>
      <c r="E487" s="13">
        <v>0</v>
      </c>
      <c r="F487" s="13">
        <v>1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1</v>
      </c>
      <c r="N487" s="13">
        <v>0</v>
      </c>
      <c r="O487" s="12">
        <f t="shared" si="187"/>
        <v>66</v>
      </c>
      <c r="Q487" s="14">
        <v>23</v>
      </c>
      <c r="R487" s="13">
        <v>0</v>
      </c>
      <c r="S487" s="13">
        <v>0</v>
      </c>
      <c r="T487" s="13">
        <v>0</v>
      </c>
      <c r="U487" s="13">
        <v>2</v>
      </c>
      <c r="V487" s="13">
        <v>20</v>
      </c>
      <c r="W487" s="13">
        <v>22</v>
      </c>
      <c r="X487" s="13">
        <v>16</v>
      </c>
      <c r="Y487" s="13">
        <v>4</v>
      </c>
      <c r="Z487" s="13">
        <v>0</v>
      </c>
      <c r="AA487" s="13">
        <v>2</v>
      </c>
      <c r="AB487" s="13">
        <v>0</v>
      </c>
      <c r="AC487" s="13">
        <v>0</v>
      </c>
      <c r="AD487" s="12">
        <f t="shared" si="188"/>
        <v>66</v>
      </c>
    </row>
    <row r="488" spans="1:51" x14ac:dyDescent="0.25">
      <c r="A488" s="14">
        <v>24</v>
      </c>
      <c r="B488" s="13">
        <v>24</v>
      </c>
      <c r="C488" s="13">
        <v>5</v>
      </c>
      <c r="D488" s="13">
        <v>0</v>
      </c>
      <c r="E488" s="13">
        <v>0</v>
      </c>
      <c r="F488" s="13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2">
        <f t="shared" si="187"/>
        <v>29</v>
      </c>
      <c r="Q488" s="14">
        <v>24</v>
      </c>
      <c r="R488" s="13">
        <v>0</v>
      </c>
      <c r="S488" s="13">
        <v>0</v>
      </c>
      <c r="T488" s="13">
        <v>0</v>
      </c>
      <c r="U488" s="13">
        <v>2</v>
      </c>
      <c r="V488" s="13">
        <v>10</v>
      </c>
      <c r="W488" s="13">
        <v>14</v>
      </c>
      <c r="X488" s="13">
        <v>0</v>
      </c>
      <c r="Y488" s="13">
        <v>2</v>
      </c>
      <c r="Z488" s="13">
        <v>1</v>
      </c>
      <c r="AA488" s="13">
        <v>0</v>
      </c>
      <c r="AB488" s="13">
        <v>0</v>
      </c>
      <c r="AC488" s="13">
        <v>0</v>
      </c>
      <c r="AD488" s="12">
        <f t="shared" si="188"/>
        <v>29</v>
      </c>
    </row>
    <row r="490" spans="1:51" x14ac:dyDescent="0.25">
      <c r="A490" s="11" t="s">
        <v>3</v>
      </c>
      <c r="B490" s="10">
        <f t="shared" ref="B490:O490" si="189">SUM(B472:B483)</f>
        <v>4204</v>
      </c>
      <c r="C490" s="10">
        <f t="shared" si="189"/>
        <v>705</v>
      </c>
      <c r="D490" s="10">
        <f t="shared" si="189"/>
        <v>14</v>
      </c>
      <c r="E490" s="10">
        <f t="shared" si="189"/>
        <v>9</v>
      </c>
      <c r="F490" s="10">
        <f t="shared" si="189"/>
        <v>23</v>
      </c>
      <c r="G490" s="10">
        <f t="shared" si="189"/>
        <v>0</v>
      </c>
      <c r="H490" s="10">
        <f t="shared" si="189"/>
        <v>1</v>
      </c>
      <c r="I490" s="10">
        <f t="shared" si="189"/>
        <v>3</v>
      </c>
      <c r="J490" s="10">
        <f t="shared" si="189"/>
        <v>15</v>
      </c>
      <c r="K490" s="10">
        <f t="shared" si="189"/>
        <v>0</v>
      </c>
      <c r="L490" s="10">
        <f t="shared" si="189"/>
        <v>14</v>
      </c>
      <c r="M490" s="10">
        <f t="shared" si="189"/>
        <v>33</v>
      </c>
      <c r="N490" s="10">
        <f t="shared" si="189"/>
        <v>0</v>
      </c>
      <c r="O490" s="3">
        <f t="shared" si="189"/>
        <v>5021</v>
      </c>
      <c r="Q490" s="11" t="s">
        <v>3</v>
      </c>
      <c r="R490" s="10">
        <f t="shared" ref="R490:AD490" si="190">SUM(R472:R483)</f>
        <v>2</v>
      </c>
      <c r="S490" s="10">
        <f t="shared" si="190"/>
        <v>5</v>
      </c>
      <c r="T490" s="10">
        <f t="shared" si="190"/>
        <v>31</v>
      </c>
      <c r="U490" s="10">
        <f t="shared" si="190"/>
        <v>345</v>
      </c>
      <c r="V490" s="10">
        <f t="shared" si="190"/>
        <v>2318</v>
      </c>
      <c r="W490" s="10">
        <f t="shared" si="190"/>
        <v>1724</v>
      </c>
      <c r="X490" s="10">
        <f t="shared" si="190"/>
        <v>506</v>
      </c>
      <c r="Y490" s="10">
        <f t="shared" si="190"/>
        <v>80</v>
      </c>
      <c r="Z490" s="10">
        <f t="shared" si="190"/>
        <v>9</v>
      </c>
      <c r="AA490" s="10">
        <f t="shared" si="190"/>
        <v>1</v>
      </c>
      <c r="AB490" s="10">
        <f t="shared" si="190"/>
        <v>0</v>
      </c>
      <c r="AC490" s="10">
        <f t="shared" si="190"/>
        <v>0</v>
      </c>
      <c r="AD490" s="3">
        <f t="shared" si="190"/>
        <v>5021</v>
      </c>
    </row>
    <row r="491" spans="1:51" x14ac:dyDescent="0.25">
      <c r="A491" s="9" t="s">
        <v>2</v>
      </c>
      <c r="B491" s="8">
        <f t="shared" ref="B491:O491" si="191">SUM(B471:B486)</f>
        <v>4817</v>
      </c>
      <c r="C491" s="8">
        <f t="shared" si="191"/>
        <v>811</v>
      </c>
      <c r="D491" s="8">
        <f t="shared" si="191"/>
        <v>14</v>
      </c>
      <c r="E491" s="8">
        <f t="shared" si="191"/>
        <v>10</v>
      </c>
      <c r="F491" s="8">
        <f t="shared" si="191"/>
        <v>26</v>
      </c>
      <c r="G491" s="8">
        <f t="shared" si="191"/>
        <v>0</v>
      </c>
      <c r="H491" s="8">
        <f t="shared" si="191"/>
        <v>1</v>
      </c>
      <c r="I491" s="8">
        <f t="shared" si="191"/>
        <v>3</v>
      </c>
      <c r="J491" s="8">
        <f t="shared" si="191"/>
        <v>20</v>
      </c>
      <c r="K491" s="8">
        <f t="shared" si="191"/>
        <v>0</v>
      </c>
      <c r="L491" s="8">
        <f t="shared" si="191"/>
        <v>16</v>
      </c>
      <c r="M491" s="8">
        <f t="shared" si="191"/>
        <v>36</v>
      </c>
      <c r="N491" s="8">
        <f t="shared" si="191"/>
        <v>0</v>
      </c>
      <c r="O491" s="3">
        <f t="shared" si="191"/>
        <v>5754</v>
      </c>
      <c r="Q491" s="9" t="s">
        <v>2</v>
      </c>
      <c r="R491" s="8">
        <f t="shared" ref="R491:AD491" si="192">SUM(R471:R486)</f>
        <v>2</v>
      </c>
      <c r="S491" s="8">
        <f t="shared" si="192"/>
        <v>7</v>
      </c>
      <c r="T491" s="8">
        <f t="shared" si="192"/>
        <v>36</v>
      </c>
      <c r="U491" s="8">
        <f t="shared" si="192"/>
        <v>379</v>
      </c>
      <c r="V491" s="8">
        <f t="shared" si="192"/>
        <v>2551</v>
      </c>
      <c r="W491" s="8">
        <f t="shared" si="192"/>
        <v>1988</v>
      </c>
      <c r="X491" s="8">
        <f t="shared" si="192"/>
        <v>659</v>
      </c>
      <c r="Y491" s="8">
        <f t="shared" si="192"/>
        <v>114</v>
      </c>
      <c r="Z491" s="8">
        <f t="shared" si="192"/>
        <v>16</v>
      </c>
      <c r="AA491" s="8">
        <f t="shared" si="192"/>
        <v>2</v>
      </c>
      <c r="AB491" s="8">
        <f t="shared" si="192"/>
        <v>0</v>
      </c>
      <c r="AC491" s="8">
        <f t="shared" si="192"/>
        <v>0</v>
      </c>
      <c r="AD491" s="3">
        <f t="shared" si="192"/>
        <v>5754</v>
      </c>
    </row>
    <row r="492" spans="1:51" x14ac:dyDescent="0.25">
      <c r="A492" s="7" t="s">
        <v>1</v>
      </c>
      <c r="B492" s="6">
        <f t="shared" ref="B492:O492" si="193">SUM(B471:B488)</f>
        <v>4900</v>
      </c>
      <c r="C492" s="6">
        <f t="shared" si="193"/>
        <v>821</v>
      </c>
      <c r="D492" s="6">
        <f t="shared" si="193"/>
        <v>14</v>
      </c>
      <c r="E492" s="6">
        <f t="shared" si="193"/>
        <v>10</v>
      </c>
      <c r="F492" s="6">
        <f t="shared" si="193"/>
        <v>27</v>
      </c>
      <c r="G492" s="6">
        <f t="shared" si="193"/>
        <v>0</v>
      </c>
      <c r="H492" s="6">
        <f t="shared" si="193"/>
        <v>1</v>
      </c>
      <c r="I492" s="6">
        <f t="shared" si="193"/>
        <v>3</v>
      </c>
      <c r="J492" s="6">
        <f t="shared" si="193"/>
        <v>20</v>
      </c>
      <c r="K492" s="6">
        <f t="shared" si="193"/>
        <v>0</v>
      </c>
      <c r="L492" s="6">
        <f t="shared" si="193"/>
        <v>16</v>
      </c>
      <c r="M492" s="6">
        <f t="shared" si="193"/>
        <v>37</v>
      </c>
      <c r="N492" s="6">
        <f t="shared" si="193"/>
        <v>0</v>
      </c>
      <c r="O492" s="3">
        <f t="shared" si="193"/>
        <v>5849</v>
      </c>
      <c r="Q492" s="7" t="s">
        <v>1</v>
      </c>
      <c r="R492" s="6">
        <f t="shared" ref="R492:AD492" si="194">SUM(R471:R488)</f>
        <v>2</v>
      </c>
      <c r="S492" s="6">
        <f t="shared" si="194"/>
        <v>7</v>
      </c>
      <c r="T492" s="6">
        <f t="shared" si="194"/>
        <v>36</v>
      </c>
      <c r="U492" s="6">
        <f t="shared" si="194"/>
        <v>383</v>
      </c>
      <c r="V492" s="6">
        <f t="shared" si="194"/>
        <v>2581</v>
      </c>
      <c r="W492" s="6">
        <f t="shared" si="194"/>
        <v>2024</v>
      </c>
      <c r="X492" s="6">
        <f t="shared" si="194"/>
        <v>675</v>
      </c>
      <c r="Y492" s="6">
        <f t="shared" si="194"/>
        <v>120</v>
      </c>
      <c r="Z492" s="6">
        <f t="shared" si="194"/>
        <v>17</v>
      </c>
      <c r="AA492" s="6">
        <f t="shared" si="194"/>
        <v>4</v>
      </c>
      <c r="AB492" s="6">
        <f t="shared" si="194"/>
        <v>0</v>
      </c>
      <c r="AC492" s="6">
        <f t="shared" si="194"/>
        <v>0</v>
      </c>
      <c r="AD492" s="3">
        <f t="shared" si="194"/>
        <v>5849</v>
      </c>
    </row>
    <row r="493" spans="1:51" x14ac:dyDescent="0.25">
      <c r="A493" s="5" t="s">
        <v>0</v>
      </c>
      <c r="B493" s="4">
        <f t="shared" ref="B493:O493" si="195">SUM(B465:B488)</f>
        <v>5024</v>
      </c>
      <c r="C493" s="4">
        <f t="shared" si="195"/>
        <v>869</v>
      </c>
      <c r="D493" s="4">
        <f t="shared" si="195"/>
        <v>14</v>
      </c>
      <c r="E493" s="4">
        <f t="shared" si="195"/>
        <v>10</v>
      </c>
      <c r="F493" s="4">
        <f t="shared" si="195"/>
        <v>28</v>
      </c>
      <c r="G493" s="4">
        <f t="shared" si="195"/>
        <v>0</v>
      </c>
      <c r="H493" s="4">
        <f t="shared" si="195"/>
        <v>1</v>
      </c>
      <c r="I493" s="4">
        <f t="shared" si="195"/>
        <v>3</v>
      </c>
      <c r="J493" s="4">
        <f t="shared" si="195"/>
        <v>20</v>
      </c>
      <c r="K493" s="4">
        <f t="shared" si="195"/>
        <v>0</v>
      </c>
      <c r="L493" s="4">
        <f t="shared" si="195"/>
        <v>16</v>
      </c>
      <c r="M493" s="4">
        <f t="shared" si="195"/>
        <v>41</v>
      </c>
      <c r="N493" s="4">
        <f t="shared" si="195"/>
        <v>0</v>
      </c>
      <c r="O493" s="3">
        <f t="shared" si="195"/>
        <v>6026</v>
      </c>
      <c r="Q493" s="5" t="s">
        <v>0</v>
      </c>
      <c r="R493" s="4">
        <f t="shared" ref="R493:AD493" si="196">SUM(R465:R488)</f>
        <v>2</v>
      </c>
      <c r="S493" s="4">
        <f t="shared" si="196"/>
        <v>7</v>
      </c>
      <c r="T493" s="4">
        <f t="shared" si="196"/>
        <v>36</v>
      </c>
      <c r="U493" s="4">
        <f t="shared" si="196"/>
        <v>386</v>
      </c>
      <c r="V493" s="4">
        <f t="shared" si="196"/>
        <v>2616</v>
      </c>
      <c r="W493" s="4">
        <f t="shared" si="196"/>
        <v>2084</v>
      </c>
      <c r="X493" s="4">
        <f t="shared" si="196"/>
        <v>731</v>
      </c>
      <c r="Y493" s="4">
        <f t="shared" si="196"/>
        <v>139</v>
      </c>
      <c r="Z493" s="4">
        <f t="shared" si="196"/>
        <v>19</v>
      </c>
      <c r="AA493" s="4">
        <f t="shared" si="196"/>
        <v>6</v>
      </c>
      <c r="AB493" s="4">
        <f t="shared" si="196"/>
        <v>0</v>
      </c>
      <c r="AC493" s="4">
        <f t="shared" si="196"/>
        <v>0</v>
      </c>
      <c r="AD493" s="3">
        <f t="shared" si="196"/>
        <v>6026</v>
      </c>
    </row>
    <row r="496" spans="1:51" x14ac:dyDescent="0.25">
      <c r="AQ496"/>
      <c r="AR496"/>
      <c r="AS496"/>
      <c r="AT496"/>
      <c r="AU496"/>
      <c r="AV496"/>
      <c r="AW496"/>
      <c r="AX496"/>
      <c r="AY496"/>
    </row>
    <row r="497" spans="43:51" x14ac:dyDescent="0.25">
      <c r="AQ497"/>
      <c r="AR497"/>
      <c r="AS497"/>
      <c r="AT497"/>
      <c r="AU497"/>
      <c r="AV497"/>
      <c r="AW497"/>
      <c r="AX497"/>
      <c r="AY497"/>
    </row>
    <row r="498" spans="43:51" x14ac:dyDescent="0.25">
      <c r="AQ498"/>
      <c r="AR498"/>
      <c r="AS498"/>
      <c r="AT498"/>
      <c r="AU498"/>
      <c r="AV498"/>
      <c r="AW498"/>
      <c r="AX498"/>
      <c r="AY498"/>
    </row>
    <row r="499" spans="43:51" x14ac:dyDescent="0.25">
      <c r="AQ499"/>
      <c r="AR499"/>
      <c r="AS499"/>
      <c r="AT499"/>
      <c r="AU499"/>
      <c r="AV499"/>
      <c r="AW499"/>
      <c r="AX499"/>
      <c r="AY499"/>
    </row>
    <row r="500" spans="43:51" x14ac:dyDescent="0.25">
      <c r="AQ500"/>
      <c r="AR500"/>
      <c r="AS500"/>
      <c r="AT500"/>
      <c r="AU500"/>
      <c r="AV500"/>
      <c r="AW500"/>
      <c r="AX500"/>
      <c r="AY500"/>
    </row>
    <row r="501" spans="43:51" x14ac:dyDescent="0.25">
      <c r="AQ501"/>
      <c r="AR501"/>
      <c r="AS501"/>
      <c r="AT501"/>
      <c r="AU501"/>
      <c r="AV501"/>
      <c r="AW501"/>
      <c r="AX501"/>
      <c r="AY501"/>
    </row>
    <row r="502" spans="43:51" x14ac:dyDescent="0.25">
      <c r="AQ502"/>
      <c r="AR502"/>
      <c r="AS502"/>
      <c r="AT502"/>
      <c r="AU502"/>
      <c r="AV502"/>
      <c r="AW502"/>
      <c r="AX502"/>
      <c r="AY502"/>
    </row>
    <row r="503" spans="43:51" x14ac:dyDescent="0.25">
      <c r="AQ503"/>
      <c r="AR503"/>
      <c r="AS503"/>
      <c r="AT503"/>
      <c r="AU503"/>
      <c r="AV503"/>
      <c r="AW503"/>
      <c r="AX503"/>
      <c r="AY503"/>
    </row>
    <row r="504" spans="43:51" x14ac:dyDescent="0.25">
      <c r="AQ504"/>
      <c r="AR504"/>
      <c r="AS504"/>
      <c r="AT504"/>
      <c r="AU504"/>
      <c r="AV504"/>
      <c r="AW504"/>
      <c r="AX504"/>
      <c r="AY504"/>
    </row>
    <row r="505" spans="43:51" x14ac:dyDescent="0.25">
      <c r="AQ505"/>
      <c r="AR505"/>
      <c r="AS505"/>
      <c r="AT505"/>
      <c r="AU505"/>
      <c r="AV505"/>
      <c r="AW505"/>
      <c r="AX505"/>
      <c r="AY505"/>
    </row>
    <row r="506" spans="43:51" x14ac:dyDescent="0.25">
      <c r="AQ506"/>
      <c r="AR506"/>
      <c r="AS506"/>
      <c r="AT506"/>
      <c r="AU506"/>
      <c r="AV506"/>
      <c r="AW506"/>
      <c r="AX506"/>
      <c r="AY506"/>
    </row>
    <row r="507" spans="43:51" x14ac:dyDescent="0.25">
      <c r="AQ507"/>
      <c r="AR507"/>
      <c r="AS507"/>
      <c r="AT507"/>
      <c r="AU507"/>
      <c r="AV507"/>
      <c r="AW507"/>
      <c r="AX507"/>
      <c r="AY507"/>
    </row>
    <row r="508" spans="43:51" x14ac:dyDescent="0.25">
      <c r="AQ508"/>
      <c r="AR508"/>
      <c r="AS508"/>
      <c r="AT508"/>
      <c r="AU508"/>
      <c r="AV508"/>
      <c r="AW508"/>
      <c r="AX508"/>
      <c r="AY508"/>
    </row>
    <row r="509" spans="43:51" x14ac:dyDescent="0.25">
      <c r="AQ509"/>
      <c r="AR509"/>
      <c r="AS509"/>
      <c r="AT509"/>
      <c r="AU509"/>
      <c r="AV509"/>
      <c r="AW509"/>
      <c r="AX509"/>
      <c r="AY509"/>
    </row>
    <row r="510" spans="43:51" x14ac:dyDescent="0.25">
      <c r="AQ510"/>
      <c r="AR510"/>
      <c r="AS510"/>
      <c r="AT510"/>
      <c r="AU510"/>
      <c r="AV510"/>
      <c r="AW510"/>
      <c r="AX510"/>
      <c r="AY510"/>
    </row>
    <row r="511" spans="43:51" x14ac:dyDescent="0.25">
      <c r="AQ511"/>
      <c r="AR511"/>
      <c r="AS511"/>
      <c r="AT511"/>
      <c r="AU511"/>
      <c r="AV511"/>
      <c r="AW511"/>
      <c r="AX511"/>
      <c r="AY511"/>
    </row>
    <row r="512" spans="43:51" x14ac:dyDescent="0.25">
      <c r="AQ512"/>
      <c r="AR512"/>
      <c r="AS512"/>
      <c r="AT512"/>
      <c r="AU512"/>
      <c r="AV512"/>
      <c r="AW512"/>
      <c r="AX512"/>
      <c r="AY512"/>
    </row>
    <row r="513" spans="43:51" x14ac:dyDescent="0.25">
      <c r="AQ513"/>
      <c r="AR513"/>
      <c r="AS513"/>
      <c r="AT513"/>
      <c r="AU513"/>
      <c r="AV513"/>
      <c r="AW513"/>
      <c r="AX513"/>
      <c r="AY513"/>
    </row>
    <row r="514" spans="43:51" x14ac:dyDescent="0.25">
      <c r="AQ514"/>
      <c r="AR514"/>
      <c r="AS514"/>
      <c r="AT514"/>
      <c r="AU514"/>
      <c r="AV514"/>
      <c r="AW514"/>
      <c r="AX514"/>
      <c r="AY514"/>
    </row>
    <row r="515" spans="43:51" x14ac:dyDescent="0.25">
      <c r="AQ515"/>
      <c r="AR515"/>
      <c r="AS515"/>
      <c r="AT515"/>
      <c r="AU515"/>
      <c r="AV515"/>
      <c r="AW515"/>
      <c r="AX515"/>
      <c r="AY515"/>
    </row>
    <row r="516" spans="43:51" x14ac:dyDescent="0.25">
      <c r="AQ516"/>
      <c r="AR516"/>
      <c r="AS516"/>
      <c r="AT516"/>
      <c r="AU516"/>
      <c r="AV516"/>
      <c r="AW516"/>
      <c r="AX516"/>
      <c r="AY516"/>
    </row>
    <row r="517" spans="43:51" x14ac:dyDescent="0.25">
      <c r="AQ517"/>
      <c r="AR517"/>
      <c r="AS517"/>
      <c r="AT517"/>
      <c r="AU517"/>
      <c r="AV517"/>
      <c r="AW517"/>
      <c r="AX517"/>
      <c r="AY517"/>
    </row>
    <row r="518" spans="43:51" x14ac:dyDescent="0.25">
      <c r="AQ518"/>
      <c r="AR518"/>
      <c r="AS518"/>
      <c r="AT518"/>
      <c r="AU518"/>
      <c r="AV518"/>
      <c r="AW518"/>
      <c r="AX518"/>
      <c r="AY518"/>
    </row>
    <row r="519" spans="43:51" x14ac:dyDescent="0.25">
      <c r="AQ519"/>
      <c r="AR519"/>
      <c r="AS519"/>
      <c r="AT519"/>
      <c r="AU519"/>
      <c r="AV519"/>
      <c r="AW519"/>
      <c r="AX519"/>
      <c r="AY519"/>
    </row>
    <row r="520" spans="43:51" x14ac:dyDescent="0.25">
      <c r="AQ520"/>
      <c r="AR520"/>
      <c r="AS520"/>
      <c r="AT520"/>
      <c r="AU520"/>
      <c r="AV520"/>
      <c r="AW520"/>
      <c r="AX520"/>
      <c r="AY520"/>
    </row>
    <row r="521" spans="43:51" x14ac:dyDescent="0.25">
      <c r="AQ521"/>
      <c r="AR521"/>
      <c r="AS521"/>
      <c r="AT521"/>
      <c r="AU521"/>
      <c r="AV521"/>
      <c r="AW521"/>
      <c r="AX521"/>
      <c r="AY521"/>
    </row>
    <row r="522" spans="43:51" x14ac:dyDescent="0.25">
      <c r="AQ522"/>
      <c r="AR522"/>
      <c r="AS522"/>
      <c r="AT522"/>
      <c r="AU522"/>
      <c r="AV522"/>
      <c r="AW522"/>
      <c r="AX522"/>
      <c r="AY522"/>
    </row>
    <row r="523" spans="43:51" x14ac:dyDescent="0.25">
      <c r="AQ523"/>
      <c r="AR523"/>
      <c r="AS523"/>
      <c r="AT523"/>
      <c r="AU523"/>
      <c r="AV523"/>
      <c r="AW523"/>
      <c r="AX523"/>
      <c r="AY523"/>
    </row>
    <row r="524" spans="43:51" x14ac:dyDescent="0.25">
      <c r="AQ524"/>
      <c r="AR524"/>
      <c r="AS524"/>
      <c r="AT524"/>
      <c r="AU524"/>
      <c r="AV524"/>
      <c r="AW524"/>
      <c r="AX524"/>
      <c r="AY524"/>
    </row>
    <row r="525" spans="43:51" x14ac:dyDescent="0.25">
      <c r="AQ525"/>
      <c r="AR525"/>
      <c r="AS525"/>
      <c r="AT525"/>
      <c r="AU525"/>
      <c r="AV525"/>
      <c r="AW525"/>
      <c r="AX525"/>
      <c r="AY525"/>
    </row>
    <row r="526" spans="43:51" x14ac:dyDescent="0.25">
      <c r="AQ526"/>
      <c r="AR526"/>
      <c r="AS526"/>
      <c r="AT526"/>
      <c r="AU526"/>
      <c r="AV526"/>
      <c r="AW526"/>
      <c r="AX526"/>
      <c r="AY526"/>
    </row>
    <row r="527" spans="43:51" x14ac:dyDescent="0.25">
      <c r="AQ527"/>
      <c r="AR527"/>
      <c r="AS527"/>
      <c r="AT527"/>
      <c r="AU527"/>
      <c r="AV527"/>
      <c r="AW527"/>
      <c r="AX527"/>
      <c r="AY527"/>
    </row>
    <row r="528" spans="43:51" x14ac:dyDescent="0.25">
      <c r="AQ528"/>
      <c r="AR528"/>
      <c r="AS528"/>
      <c r="AT528"/>
      <c r="AU528"/>
      <c r="AV528"/>
      <c r="AW528"/>
      <c r="AX528"/>
      <c r="AY528"/>
    </row>
    <row r="529" spans="43:51" x14ac:dyDescent="0.25">
      <c r="AQ529"/>
      <c r="AR529"/>
      <c r="AS529"/>
      <c r="AT529"/>
      <c r="AU529"/>
      <c r="AV529"/>
      <c r="AW529"/>
      <c r="AX529"/>
      <c r="AY529"/>
    </row>
    <row r="530" spans="43:51" x14ac:dyDescent="0.25">
      <c r="AQ530"/>
      <c r="AR530"/>
      <c r="AS530"/>
      <c r="AT530"/>
      <c r="AU530"/>
      <c r="AV530"/>
      <c r="AW530"/>
      <c r="AX530"/>
      <c r="AY530"/>
    </row>
    <row r="531" spans="43:51" x14ac:dyDescent="0.25">
      <c r="AQ531"/>
      <c r="AR531"/>
      <c r="AS531"/>
      <c r="AT531"/>
      <c r="AU531"/>
      <c r="AV531"/>
      <c r="AW531"/>
      <c r="AX531"/>
      <c r="AY531"/>
    </row>
    <row r="532" spans="43:51" x14ac:dyDescent="0.25">
      <c r="AQ532"/>
      <c r="AR532"/>
      <c r="AS532"/>
      <c r="AT532"/>
      <c r="AU532"/>
      <c r="AV532"/>
      <c r="AW532"/>
      <c r="AX532"/>
      <c r="AY532"/>
    </row>
    <row r="533" spans="43:51" x14ac:dyDescent="0.25">
      <c r="AQ533"/>
      <c r="AR533"/>
      <c r="AS533"/>
      <c r="AT533"/>
      <c r="AU533"/>
      <c r="AV533"/>
      <c r="AW533"/>
      <c r="AX533"/>
      <c r="AY533"/>
    </row>
    <row r="534" spans="43:51" x14ac:dyDescent="0.25">
      <c r="AQ534"/>
      <c r="AR534"/>
      <c r="AS534"/>
      <c r="AT534"/>
      <c r="AU534"/>
      <c r="AV534"/>
      <c r="AW534"/>
      <c r="AX534"/>
      <c r="AY534"/>
    </row>
    <row r="535" spans="43:51" x14ac:dyDescent="0.25">
      <c r="AQ535"/>
      <c r="AR535"/>
      <c r="AS535"/>
      <c r="AT535"/>
      <c r="AU535"/>
      <c r="AV535"/>
      <c r="AW535"/>
      <c r="AX535"/>
      <c r="AY535"/>
    </row>
    <row r="536" spans="43:51" x14ac:dyDescent="0.25">
      <c r="AQ536"/>
      <c r="AR536"/>
      <c r="AS536"/>
      <c r="AT536"/>
      <c r="AU536"/>
      <c r="AV536"/>
      <c r="AW536"/>
      <c r="AX536"/>
      <c r="AY536"/>
    </row>
    <row r="537" spans="43:51" x14ac:dyDescent="0.25">
      <c r="AQ537"/>
      <c r="AR537"/>
      <c r="AS537"/>
      <c r="AT537"/>
      <c r="AU537"/>
      <c r="AV537"/>
      <c r="AW537"/>
      <c r="AX537"/>
      <c r="AY537"/>
    </row>
    <row r="538" spans="43:51" x14ac:dyDescent="0.25">
      <c r="AQ538"/>
      <c r="AR538"/>
      <c r="AS538"/>
      <c r="AT538"/>
      <c r="AU538"/>
      <c r="AV538"/>
      <c r="AW538"/>
      <c r="AX538"/>
      <c r="AY538"/>
    </row>
    <row r="539" spans="43:51" x14ac:dyDescent="0.25">
      <c r="AQ539"/>
      <c r="AR539"/>
      <c r="AS539"/>
      <c r="AT539"/>
      <c r="AU539"/>
      <c r="AV539"/>
      <c r="AW539"/>
      <c r="AX539"/>
      <c r="AY539"/>
    </row>
    <row r="540" spans="43:51" x14ac:dyDescent="0.25">
      <c r="AQ540"/>
      <c r="AR540"/>
      <c r="AS540"/>
      <c r="AT540"/>
      <c r="AU540"/>
      <c r="AV540"/>
      <c r="AW540"/>
      <c r="AX540"/>
      <c r="AY540"/>
    </row>
    <row r="541" spans="43:51" x14ac:dyDescent="0.25">
      <c r="AQ541"/>
      <c r="AR541"/>
      <c r="AS541"/>
      <c r="AT541"/>
      <c r="AU541"/>
      <c r="AV541"/>
      <c r="AW541"/>
      <c r="AX541"/>
      <c r="AY541"/>
    </row>
    <row r="542" spans="43:51" x14ac:dyDescent="0.25">
      <c r="AQ542"/>
      <c r="AR542"/>
      <c r="AS542"/>
      <c r="AT542"/>
      <c r="AU542"/>
      <c r="AV542"/>
      <c r="AW542"/>
      <c r="AX542"/>
      <c r="AY542"/>
    </row>
    <row r="543" spans="43:51" x14ac:dyDescent="0.25">
      <c r="AQ543"/>
      <c r="AR543"/>
      <c r="AS543"/>
      <c r="AT543"/>
      <c r="AU543"/>
      <c r="AV543"/>
      <c r="AW543"/>
      <c r="AX543"/>
      <c r="AY543"/>
    </row>
    <row r="544" spans="43:51" x14ac:dyDescent="0.25">
      <c r="AQ544"/>
      <c r="AR544"/>
      <c r="AS544"/>
      <c r="AT544"/>
      <c r="AU544"/>
      <c r="AV544"/>
      <c r="AW544"/>
      <c r="AX544"/>
      <c r="AY544"/>
    </row>
    <row r="545" spans="43:51" x14ac:dyDescent="0.25">
      <c r="AQ545"/>
      <c r="AR545"/>
      <c r="AS545"/>
      <c r="AT545"/>
      <c r="AU545"/>
      <c r="AV545"/>
      <c r="AW545"/>
      <c r="AX545"/>
      <c r="AY545"/>
    </row>
    <row r="546" spans="43:51" x14ac:dyDescent="0.25">
      <c r="AQ546"/>
      <c r="AR546"/>
      <c r="AS546"/>
      <c r="AT546"/>
      <c r="AU546"/>
      <c r="AV546"/>
      <c r="AW546"/>
      <c r="AX546"/>
      <c r="AY546"/>
    </row>
    <row r="547" spans="43:51" x14ac:dyDescent="0.25">
      <c r="AQ547"/>
      <c r="AR547"/>
      <c r="AS547"/>
      <c r="AT547"/>
      <c r="AU547"/>
      <c r="AV547"/>
      <c r="AW547"/>
      <c r="AX547"/>
      <c r="AY547"/>
    </row>
    <row r="548" spans="43:51" x14ac:dyDescent="0.25">
      <c r="AQ548"/>
      <c r="AR548"/>
      <c r="AS548"/>
      <c r="AT548"/>
      <c r="AU548"/>
      <c r="AV548"/>
      <c r="AW548"/>
      <c r="AX548"/>
      <c r="AY548"/>
    </row>
    <row r="549" spans="43:51" x14ac:dyDescent="0.25">
      <c r="AQ549"/>
      <c r="AR549"/>
      <c r="AS549"/>
      <c r="AT549"/>
      <c r="AU549"/>
      <c r="AV549"/>
      <c r="AW549"/>
      <c r="AX549"/>
      <c r="AY549"/>
    </row>
    <row r="550" spans="43:51" x14ac:dyDescent="0.25">
      <c r="AQ550"/>
      <c r="AR550"/>
      <c r="AS550"/>
      <c r="AT550"/>
      <c r="AU550"/>
      <c r="AV550"/>
      <c r="AW550"/>
      <c r="AX550"/>
      <c r="AY550"/>
    </row>
    <row r="551" spans="43:51" x14ac:dyDescent="0.25">
      <c r="AQ551"/>
      <c r="AR551"/>
      <c r="AS551"/>
      <c r="AT551"/>
      <c r="AU551"/>
      <c r="AV551"/>
      <c r="AW551"/>
      <c r="AX551"/>
      <c r="AY551"/>
    </row>
    <row r="552" spans="43:51" x14ac:dyDescent="0.25">
      <c r="AQ552"/>
      <c r="AR552"/>
      <c r="AS552"/>
      <c r="AT552"/>
      <c r="AU552"/>
      <c r="AV552"/>
      <c r="AW552"/>
      <c r="AX552"/>
      <c r="AY552"/>
    </row>
    <row r="553" spans="43:51" x14ac:dyDescent="0.25">
      <c r="AQ553"/>
      <c r="AR553"/>
      <c r="AS553"/>
      <c r="AT553"/>
      <c r="AU553"/>
      <c r="AV553"/>
      <c r="AW553"/>
      <c r="AX553"/>
      <c r="AY553"/>
    </row>
    <row r="554" spans="43:51" x14ac:dyDescent="0.25">
      <c r="AQ554"/>
      <c r="AR554"/>
      <c r="AS554"/>
      <c r="AT554"/>
      <c r="AU554"/>
      <c r="AV554"/>
      <c r="AW554"/>
      <c r="AX554"/>
      <c r="AY554"/>
    </row>
    <row r="555" spans="43:51" x14ac:dyDescent="0.25">
      <c r="AQ555"/>
      <c r="AR555"/>
      <c r="AS555"/>
      <c r="AT555"/>
      <c r="AU555"/>
      <c r="AV555"/>
      <c r="AW555"/>
      <c r="AX555"/>
      <c r="AY555"/>
    </row>
    <row r="556" spans="43:51" x14ac:dyDescent="0.25">
      <c r="AQ556"/>
      <c r="AR556"/>
      <c r="AS556"/>
      <c r="AT556"/>
      <c r="AU556"/>
      <c r="AV556"/>
      <c r="AW556"/>
      <c r="AX556"/>
      <c r="AY556"/>
    </row>
    <row r="557" spans="43:51" x14ac:dyDescent="0.25">
      <c r="AQ557"/>
      <c r="AR557"/>
      <c r="AS557"/>
      <c r="AT557"/>
      <c r="AU557"/>
      <c r="AV557"/>
      <c r="AW557"/>
      <c r="AX557"/>
      <c r="AY557"/>
    </row>
    <row r="558" spans="43:51" x14ac:dyDescent="0.25">
      <c r="AQ558"/>
      <c r="AR558"/>
      <c r="AS558"/>
      <c r="AT558"/>
      <c r="AU558"/>
      <c r="AV558"/>
      <c r="AW558"/>
      <c r="AX558"/>
      <c r="AY558"/>
    </row>
    <row r="559" spans="43:51" x14ac:dyDescent="0.25">
      <c r="AQ559"/>
      <c r="AR559"/>
      <c r="AS559"/>
      <c r="AT559"/>
      <c r="AU559"/>
      <c r="AV559"/>
      <c r="AW559"/>
      <c r="AX559"/>
      <c r="AY559"/>
    </row>
    <row r="560" spans="43:51" x14ac:dyDescent="0.25">
      <c r="AQ560"/>
      <c r="AR560"/>
      <c r="AS560"/>
      <c r="AT560"/>
      <c r="AU560"/>
      <c r="AV560"/>
      <c r="AW560"/>
      <c r="AX560"/>
      <c r="AY560"/>
    </row>
    <row r="561" spans="43:51" x14ac:dyDescent="0.25">
      <c r="AQ561"/>
      <c r="AR561"/>
      <c r="AS561"/>
      <c r="AT561"/>
      <c r="AU561"/>
      <c r="AV561"/>
      <c r="AW561"/>
      <c r="AX561"/>
      <c r="AY561"/>
    </row>
    <row r="562" spans="43:51" x14ac:dyDescent="0.25">
      <c r="AQ562"/>
      <c r="AR562"/>
      <c r="AS562"/>
      <c r="AT562"/>
      <c r="AU562"/>
      <c r="AV562"/>
      <c r="AW562"/>
      <c r="AX562"/>
      <c r="AY562"/>
    </row>
    <row r="563" spans="43:51" x14ac:dyDescent="0.25">
      <c r="AQ563"/>
      <c r="AR563"/>
      <c r="AS563"/>
      <c r="AT563"/>
      <c r="AU563"/>
      <c r="AV563"/>
      <c r="AW563"/>
      <c r="AX563"/>
      <c r="AY563"/>
    </row>
    <row r="564" spans="43:51" x14ac:dyDescent="0.25">
      <c r="AQ564"/>
      <c r="AR564"/>
      <c r="AS564"/>
      <c r="AT564"/>
      <c r="AU564"/>
      <c r="AV564"/>
      <c r="AW564"/>
      <c r="AX564"/>
      <c r="AY564"/>
    </row>
    <row r="565" spans="43:51" x14ac:dyDescent="0.25">
      <c r="AQ565"/>
      <c r="AR565"/>
      <c r="AS565"/>
      <c r="AT565"/>
      <c r="AU565"/>
      <c r="AV565"/>
      <c r="AW565"/>
      <c r="AX565"/>
      <c r="AY565"/>
    </row>
    <row r="566" spans="43:51" x14ac:dyDescent="0.25">
      <c r="AQ566"/>
      <c r="AR566"/>
      <c r="AS566"/>
      <c r="AT566"/>
      <c r="AU566"/>
      <c r="AV566"/>
      <c r="AW566"/>
      <c r="AX566"/>
      <c r="AY566"/>
    </row>
    <row r="567" spans="43:51" x14ac:dyDescent="0.25">
      <c r="AQ567"/>
      <c r="AR567"/>
      <c r="AS567"/>
      <c r="AT567"/>
      <c r="AU567"/>
      <c r="AV567"/>
      <c r="AW567"/>
      <c r="AX567"/>
      <c r="AY567"/>
    </row>
    <row r="568" spans="43:51" x14ac:dyDescent="0.25">
      <c r="AQ568"/>
      <c r="AR568"/>
      <c r="AS568"/>
      <c r="AT568"/>
      <c r="AU568"/>
      <c r="AV568"/>
      <c r="AW568"/>
      <c r="AX568"/>
      <c r="AY568"/>
    </row>
    <row r="569" spans="43:51" x14ac:dyDescent="0.25">
      <c r="AQ569"/>
      <c r="AR569"/>
      <c r="AS569"/>
      <c r="AT569"/>
      <c r="AU569"/>
      <c r="AV569"/>
      <c r="AW569"/>
      <c r="AX569"/>
      <c r="AY569"/>
    </row>
    <row r="570" spans="43:51" x14ac:dyDescent="0.25">
      <c r="AQ570"/>
      <c r="AR570"/>
      <c r="AS570"/>
      <c r="AT570"/>
      <c r="AU570"/>
      <c r="AV570"/>
      <c r="AW570"/>
      <c r="AX570"/>
      <c r="AY570"/>
    </row>
    <row r="571" spans="43:51" x14ac:dyDescent="0.25">
      <c r="AQ571"/>
      <c r="AR571"/>
      <c r="AS571"/>
      <c r="AT571"/>
      <c r="AU571"/>
      <c r="AV571"/>
      <c r="AW571"/>
      <c r="AX571"/>
      <c r="AY571"/>
    </row>
    <row r="572" spans="43:51" x14ac:dyDescent="0.25">
      <c r="AQ572"/>
      <c r="AR572"/>
      <c r="AS572"/>
      <c r="AT572"/>
      <c r="AU572"/>
      <c r="AV572"/>
      <c r="AW572"/>
      <c r="AX572"/>
      <c r="AY572"/>
    </row>
    <row r="573" spans="43:51" x14ac:dyDescent="0.25">
      <c r="AQ573"/>
      <c r="AR573"/>
      <c r="AS573"/>
      <c r="AT573"/>
      <c r="AU573"/>
      <c r="AV573"/>
      <c r="AW573"/>
      <c r="AX573"/>
      <c r="AY573"/>
    </row>
    <row r="574" spans="43:51" x14ac:dyDescent="0.25">
      <c r="AQ574"/>
      <c r="AR574"/>
      <c r="AS574"/>
      <c r="AT574"/>
      <c r="AU574"/>
      <c r="AV574"/>
      <c r="AW574"/>
      <c r="AX574"/>
      <c r="AY574"/>
    </row>
    <row r="575" spans="43:51" x14ac:dyDescent="0.25">
      <c r="AQ575"/>
      <c r="AR575"/>
      <c r="AS575"/>
      <c r="AT575"/>
      <c r="AU575"/>
      <c r="AV575"/>
      <c r="AW575"/>
      <c r="AX575"/>
      <c r="AY575"/>
    </row>
    <row r="576" spans="43:51" x14ac:dyDescent="0.25">
      <c r="AQ576"/>
      <c r="AR576"/>
      <c r="AS576"/>
      <c r="AT576"/>
      <c r="AU576"/>
      <c r="AV576"/>
      <c r="AW576"/>
      <c r="AX576"/>
      <c r="AY576"/>
    </row>
    <row r="577" spans="43:51" x14ac:dyDescent="0.25">
      <c r="AQ577"/>
      <c r="AR577"/>
      <c r="AS577"/>
      <c r="AT577"/>
      <c r="AU577"/>
      <c r="AV577"/>
      <c r="AW577"/>
      <c r="AX577"/>
      <c r="AY577"/>
    </row>
    <row r="578" spans="43:51" x14ac:dyDescent="0.25">
      <c r="AQ578"/>
      <c r="AR578"/>
      <c r="AS578"/>
      <c r="AT578"/>
      <c r="AU578"/>
      <c r="AV578"/>
      <c r="AW578"/>
      <c r="AX578"/>
      <c r="AY578"/>
    </row>
    <row r="579" spans="43:51" x14ac:dyDescent="0.25">
      <c r="AQ579"/>
      <c r="AR579"/>
      <c r="AS579"/>
      <c r="AT579"/>
      <c r="AU579"/>
      <c r="AV579"/>
      <c r="AW579"/>
      <c r="AX579"/>
      <c r="AY579"/>
    </row>
    <row r="580" spans="43:51" x14ac:dyDescent="0.25">
      <c r="AQ580"/>
      <c r="AR580"/>
      <c r="AS580"/>
      <c r="AT580"/>
      <c r="AU580"/>
      <c r="AV580"/>
      <c r="AW580"/>
      <c r="AX580"/>
      <c r="AY580"/>
    </row>
    <row r="581" spans="43:51" x14ac:dyDescent="0.25">
      <c r="AQ581"/>
      <c r="AR581"/>
      <c r="AS581"/>
      <c r="AT581"/>
      <c r="AU581"/>
      <c r="AV581"/>
      <c r="AW581"/>
      <c r="AX581"/>
      <c r="AY581"/>
    </row>
    <row r="582" spans="43:51" x14ac:dyDescent="0.25">
      <c r="AQ582"/>
      <c r="AR582"/>
      <c r="AS582"/>
      <c r="AT582"/>
      <c r="AU582"/>
      <c r="AV582"/>
      <c r="AW582"/>
      <c r="AX582"/>
      <c r="AY582"/>
    </row>
    <row r="583" spans="43:51" x14ac:dyDescent="0.25">
      <c r="AQ583"/>
      <c r="AR583"/>
      <c r="AS583"/>
      <c r="AT583"/>
      <c r="AU583"/>
      <c r="AV583"/>
      <c r="AW583"/>
      <c r="AX583"/>
      <c r="AY583"/>
    </row>
    <row r="584" spans="43:51" x14ac:dyDescent="0.25">
      <c r="AQ584"/>
      <c r="AR584"/>
      <c r="AS584"/>
      <c r="AT584"/>
      <c r="AU584"/>
      <c r="AV584"/>
      <c r="AW584"/>
      <c r="AX584"/>
      <c r="AY584"/>
    </row>
    <row r="585" spans="43:51" x14ac:dyDescent="0.25">
      <c r="AQ585"/>
      <c r="AR585"/>
      <c r="AS585"/>
      <c r="AT585"/>
      <c r="AU585"/>
      <c r="AV585"/>
      <c r="AW585"/>
      <c r="AX585"/>
      <c r="AY585"/>
    </row>
    <row r="586" spans="43:51" x14ac:dyDescent="0.25">
      <c r="AQ586"/>
      <c r="AR586"/>
      <c r="AS586"/>
      <c r="AT586"/>
      <c r="AU586"/>
      <c r="AV586"/>
      <c r="AW586"/>
      <c r="AX586"/>
      <c r="AY586"/>
    </row>
    <row r="587" spans="43:51" x14ac:dyDescent="0.25">
      <c r="AQ587"/>
      <c r="AR587"/>
      <c r="AS587"/>
      <c r="AT587"/>
      <c r="AU587"/>
      <c r="AV587"/>
      <c r="AW587"/>
      <c r="AX587"/>
      <c r="AY587"/>
    </row>
    <row r="588" spans="43:51" x14ac:dyDescent="0.25">
      <c r="AQ588"/>
      <c r="AR588"/>
      <c r="AS588"/>
      <c r="AT588"/>
      <c r="AU588"/>
      <c r="AV588"/>
      <c r="AW588"/>
      <c r="AX588"/>
      <c r="AY588"/>
    </row>
    <row r="589" spans="43:51" x14ac:dyDescent="0.25">
      <c r="AQ589"/>
      <c r="AR589"/>
      <c r="AS589"/>
      <c r="AT589"/>
      <c r="AU589"/>
      <c r="AV589"/>
      <c r="AW589"/>
      <c r="AX589"/>
      <c r="AY589"/>
    </row>
    <row r="590" spans="43:51" x14ac:dyDescent="0.25">
      <c r="AQ590"/>
      <c r="AR590"/>
      <c r="AS590"/>
      <c r="AT590"/>
      <c r="AU590"/>
      <c r="AV590"/>
      <c r="AW590"/>
      <c r="AX590"/>
      <c r="AY590"/>
    </row>
    <row r="591" spans="43:51" x14ac:dyDescent="0.25">
      <c r="AQ591"/>
      <c r="AR591"/>
      <c r="AS591"/>
      <c r="AT591"/>
      <c r="AU591"/>
      <c r="AV591"/>
      <c r="AW591"/>
      <c r="AX591"/>
      <c r="AY591"/>
    </row>
    <row r="592" spans="43:51" x14ac:dyDescent="0.25">
      <c r="AQ592"/>
      <c r="AR592"/>
      <c r="AS592"/>
      <c r="AT592"/>
      <c r="AU592"/>
      <c r="AV592"/>
      <c r="AW592"/>
      <c r="AX592"/>
      <c r="AY592"/>
    </row>
    <row r="593" spans="43:51" x14ac:dyDescent="0.25">
      <c r="AQ593"/>
      <c r="AR593"/>
      <c r="AS593"/>
      <c r="AT593"/>
      <c r="AU593"/>
      <c r="AV593"/>
      <c r="AW593"/>
      <c r="AX593"/>
      <c r="AY593"/>
    </row>
    <row r="594" spans="43:51" x14ac:dyDescent="0.25">
      <c r="AQ594"/>
      <c r="AR594"/>
      <c r="AS594"/>
      <c r="AT594"/>
      <c r="AU594"/>
      <c r="AV594"/>
      <c r="AW594"/>
      <c r="AX594"/>
      <c r="AY594"/>
    </row>
    <row r="595" spans="43:51" x14ac:dyDescent="0.25">
      <c r="AQ595"/>
      <c r="AR595"/>
      <c r="AS595"/>
      <c r="AT595"/>
      <c r="AU595"/>
      <c r="AV595"/>
      <c r="AW595"/>
      <c r="AX595"/>
      <c r="AY595"/>
    </row>
    <row r="596" spans="43:51" x14ac:dyDescent="0.25">
      <c r="AQ596"/>
      <c r="AR596"/>
      <c r="AS596"/>
      <c r="AT596"/>
      <c r="AU596"/>
      <c r="AV596"/>
      <c r="AW596"/>
      <c r="AX596"/>
      <c r="AY596"/>
    </row>
    <row r="597" spans="43:51" x14ac:dyDescent="0.25">
      <c r="AQ597"/>
      <c r="AR597"/>
      <c r="AS597"/>
      <c r="AT597"/>
      <c r="AU597"/>
      <c r="AV597"/>
      <c r="AW597"/>
      <c r="AX597"/>
      <c r="AY597"/>
    </row>
    <row r="598" spans="43:51" x14ac:dyDescent="0.25">
      <c r="AQ598"/>
      <c r="AR598"/>
      <c r="AS598"/>
      <c r="AT598"/>
      <c r="AU598"/>
      <c r="AV598"/>
      <c r="AW598"/>
      <c r="AX598"/>
      <c r="AY598"/>
    </row>
    <row r="599" spans="43:51" x14ac:dyDescent="0.25">
      <c r="AQ599"/>
      <c r="AR599"/>
      <c r="AS599"/>
      <c r="AT599"/>
      <c r="AU599"/>
      <c r="AV599"/>
      <c r="AW599"/>
      <c r="AX599"/>
      <c r="AY599"/>
    </row>
    <row r="600" spans="43:51" x14ac:dyDescent="0.25">
      <c r="AQ600"/>
      <c r="AR600"/>
      <c r="AS600"/>
      <c r="AT600"/>
      <c r="AU600"/>
      <c r="AV600"/>
      <c r="AW600"/>
      <c r="AX600"/>
      <c r="AY600"/>
    </row>
    <row r="601" spans="43:51" x14ac:dyDescent="0.25">
      <c r="AQ601"/>
      <c r="AR601"/>
      <c r="AS601"/>
      <c r="AT601"/>
      <c r="AU601"/>
      <c r="AV601"/>
      <c r="AW601"/>
      <c r="AX601"/>
      <c r="AY601"/>
    </row>
    <row r="602" spans="43:51" x14ac:dyDescent="0.25">
      <c r="AQ602"/>
      <c r="AR602"/>
      <c r="AS602"/>
      <c r="AT602"/>
      <c r="AU602"/>
      <c r="AV602"/>
      <c r="AW602"/>
      <c r="AX602"/>
      <c r="AY602"/>
    </row>
    <row r="603" spans="43:51" x14ac:dyDescent="0.25">
      <c r="AQ603"/>
      <c r="AR603"/>
      <c r="AS603"/>
      <c r="AT603"/>
      <c r="AU603"/>
      <c r="AV603"/>
      <c r="AW603"/>
      <c r="AX603"/>
      <c r="AY603"/>
    </row>
    <row r="604" spans="43:51" x14ac:dyDescent="0.25">
      <c r="AQ604"/>
      <c r="AR604"/>
      <c r="AS604"/>
      <c r="AT604"/>
      <c r="AU604"/>
      <c r="AV604"/>
      <c r="AW604"/>
      <c r="AX604"/>
      <c r="AY604"/>
    </row>
    <row r="605" spans="43:51" x14ac:dyDescent="0.25">
      <c r="AQ605"/>
      <c r="AR605"/>
      <c r="AS605"/>
      <c r="AT605"/>
      <c r="AU605"/>
      <c r="AV605"/>
      <c r="AW605"/>
      <c r="AX605"/>
      <c r="AY605"/>
    </row>
    <row r="606" spans="43:51" x14ac:dyDescent="0.25">
      <c r="AQ606"/>
      <c r="AR606"/>
      <c r="AS606"/>
      <c r="AT606"/>
      <c r="AU606"/>
      <c r="AV606"/>
      <c r="AW606"/>
      <c r="AX606"/>
      <c r="AY606"/>
    </row>
    <row r="607" spans="43:51" x14ac:dyDescent="0.25">
      <c r="AQ607"/>
      <c r="AR607"/>
      <c r="AS607"/>
      <c r="AT607"/>
      <c r="AU607"/>
      <c r="AV607"/>
      <c r="AW607"/>
      <c r="AX607"/>
      <c r="AY607"/>
    </row>
    <row r="608" spans="43:51" x14ac:dyDescent="0.25">
      <c r="AQ608"/>
      <c r="AR608"/>
      <c r="AS608"/>
      <c r="AT608"/>
      <c r="AU608"/>
      <c r="AV608"/>
      <c r="AW608"/>
      <c r="AX608"/>
      <c r="AY608"/>
    </row>
    <row r="609" spans="43:51" x14ac:dyDescent="0.25">
      <c r="AQ609"/>
      <c r="AR609"/>
      <c r="AS609"/>
      <c r="AT609"/>
      <c r="AU609"/>
      <c r="AV609"/>
      <c r="AW609"/>
      <c r="AX609"/>
      <c r="AY609"/>
    </row>
    <row r="610" spans="43:51" x14ac:dyDescent="0.25">
      <c r="AQ610"/>
      <c r="AR610"/>
      <c r="AS610"/>
      <c r="AT610"/>
      <c r="AU610"/>
      <c r="AV610"/>
      <c r="AW610"/>
      <c r="AX610"/>
      <c r="AY610"/>
    </row>
    <row r="611" spans="43:51" x14ac:dyDescent="0.25">
      <c r="AQ611"/>
      <c r="AR611"/>
      <c r="AS611"/>
      <c r="AT611"/>
      <c r="AU611"/>
      <c r="AV611"/>
      <c r="AW611"/>
      <c r="AX611"/>
      <c r="AY611"/>
    </row>
    <row r="612" spans="43:51" x14ac:dyDescent="0.25">
      <c r="AQ612"/>
      <c r="AR612"/>
      <c r="AS612"/>
      <c r="AT612"/>
      <c r="AU612"/>
      <c r="AV612"/>
      <c r="AW612"/>
      <c r="AX612"/>
      <c r="AY612"/>
    </row>
    <row r="613" spans="43:51" x14ac:dyDescent="0.25">
      <c r="AQ613"/>
      <c r="AR613"/>
      <c r="AS613"/>
      <c r="AT613"/>
      <c r="AU613"/>
      <c r="AV613"/>
      <c r="AW613"/>
      <c r="AX613"/>
      <c r="AY613"/>
    </row>
    <row r="614" spans="43:51" x14ac:dyDescent="0.25">
      <c r="AQ614"/>
      <c r="AR614"/>
      <c r="AS614"/>
      <c r="AT614"/>
      <c r="AU614"/>
      <c r="AV614"/>
      <c r="AW614"/>
      <c r="AX614"/>
      <c r="AY614"/>
    </row>
    <row r="615" spans="43:51" x14ac:dyDescent="0.25">
      <c r="AQ615"/>
      <c r="AR615"/>
      <c r="AS615"/>
      <c r="AT615"/>
      <c r="AU615"/>
      <c r="AV615"/>
      <c r="AW615"/>
      <c r="AX615"/>
      <c r="AY615"/>
    </row>
    <row r="616" spans="43:51" x14ac:dyDescent="0.25">
      <c r="AQ616"/>
      <c r="AR616"/>
      <c r="AS616"/>
      <c r="AT616"/>
      <c r="AU616"/>
      <c r="AV616"/>
      <c r="AW616"/>
      <c r="AX616"/>
      <c r="AY616"/>
    </row>
    <row r="617" spans="43:51" x14ac:dyDescent="0.25">
      <c r="AQ617"/>
      <c r="AR617"/>
      <c r="AS617"/>
      <c r="AT617"/>
      <c r="AU617"/>
      <c r="AV617"/>
      <c r="AW617"/>
      <c r="AX617"/>
      <c r="AY617"/>
    </row>
    <row r="618" spans="43:51" x14ac:dyDescent="0.25">
      <c r="AQ618"/>
      <c r="AR618"/>
      <c r="AS618"/>
      <c r="AT618"/>
      <c r="AU618"/>
      <c r="AV618"/>
      <c r="AW618"/>
      <c r="AX618"/>
      <c r="AY618"/>
    </row>
    <row r="619" spans="43:51" x14ac:dyDescent="0.25">
      <c r="AQ619"/>
      <c r="AR619"/>
      <c r="AS619"/>
      <c r="AT619"/>
      <c r="AU619"/>
      <c r="AV619"/>
      <c r="AW619"/>
      <c r="AX619"/>
      <c r="AY619"/>
    </row>
    <row r="620" spans="43:51" x14ac:dyDescent="0.25">
      <c r="AQ620"/>
      <c r="AR620"/>
      <c r="AS620"/>
      <c r="AT620"/>
      <c r="AU620"/>
      <c r="AV620"/>
      <c r="AW620"/>
      <c r="AX620"/>
      <c r="AY620"/>
    </row>
    <row r="621" spans="43:51" x14ac:dyDescent="0.25">
      <c r="AQ621"/>
      <c r="AR621"/>
      <c r="AS621"/>
      <c r="AT621"/>
      <c r="AU621"/>
      <c r="AV621"/>
      <c r="AW621"/>
      <c r="AX621"/>
      <c r="AY621"/>
    </row>
    <row r="622" spans="43:51" x14ac:dyDescent="0.25">
      <c r="AQ622"/>
      <c r="AR622"/>
      <c r="AS622"/>
      <c r="AT622"/>
      <c r="AU622"/>
      <c r="AV622"/>
      <c r="AW622"/>
      <c r="AX622"/>
      <c r="AY622"/>
    </row>
    <row r="623" spans="43:51" x14ac:dyDescent="0.25">
      <c r="AQ623"/>
      <c r="AR623"/>
      <c r="AS623"/>
      <c r="AT623"/>
      <c r="AU623"/>
      <c r="AV623"/>
      <c r="AW623"/>
      <c r="AX623"/>
      <c r="AY623"/>
    </row>
    <row r="624" spans="43:51" x14ac:dyDescent="0.25">
      <c r="AQ624"/>
      <c r="AR624"/>
      <c r="AS624"/>
      <c r="AT624"/>
      <c r="AU624"/>
      <c r="AV624"/>
      <c r="AW624"/>
      <c r="AX624"/>
      <c r="AY624"/>
    </row>
    <row r="625" spans="43:51" x14ac:dyDescent="0.25">
      <c r="AQ625"/>
      <c r="AR625"/>
      <c r="AS625"/>
      <c r="AT625"/>
      <c r="AU625"/>
      <c r="AV625"/>
      <c r="AW625"/>
      <c r="AX625"/>
      <c r="AY625"/>
    </row>
    <row r="626" spans="43:51" x14ac:dyDescent="0.25">
      <c r="AQ626"/>
      <c r="AR626"/>
      <c r="AS626"/>
      <c r="AT626"/>
      <c r="AU626"/>
      <c r="AV626"/>
      <c r="AW626"/>
      <c r="AX626"/>
      <c r="AY626"/>
    </row>
    <row r="627" spans="43:51" x14ac:dyDescent="0.25">
      <c r="AQ627"/>
      <c r="AR627"/>
      <c r="AS627"/>
      <c r="AT627"/>
      <c r="AU627"/>
      <c r="AV627"/>
      <c r="AW627"/>
      <c r="AX627"/>
      <c r="AY627"/>
    </row>
    <row r="628" spans="43:51" x14ac:dyDescent="0.25">
      <c r="AQ628"/>
      <c r="AR628"/>
      <c r="AS628"/>
      <c r="AT628"/>
      <c r="AU628"/>
      <c r="AV628"/>
      <c r="AW628"/>
      <c r="AX628"/>
      <c r="AY628"/>
    </row>
    <row r="629" spans="43:51" x14ac:dyDescent="0.25">
      <c r="AQ629"/>
      <c r="AR629"/>
      <c r="AS629"/>
      <c r="AT629"/>
      <c r="AU629"/>
      <c r="AV629"/>
      <c r="AW629"/>
      <c r="AX629"/>
      <c r="AY629"/>
    </row>
    <row r="630" spans="43:51" x14ac:dyDescent="0.25">
      <c r="AQ630"/>
      <c r="AR630"/>
      <c r="AS630"/>
      <c r="AT630"/>
      <c r="AU630"/>
      <c r="AV630"/>
      <c r="AW630"/>
      <c r="AX630"/>
      <c r="AY630"/>
    </row>
    <row r="631" spans="43:51" x14ac:dyDescent="0.25">
      <c r="AQ631"/>
      <c r="AR631"/>
      <c r="AS631"/>
      <c r="AT631"/>
      <c r="AU631"/>
      <c r="AV631"/>
      <c r="AW631"/>
      <c r="AX631"/>
      <c r="AY631"/>
    </row>
    <row r="632" spans="43:51" x14ac:dyDescent="0.25">
      <c r="AQ632"/>
      <c r="AR632"/>
      <c r="AS632"/>
      <c r="AT632"/>
      <c r="AU632"/>
      <c r="AV632"/>
      <c r="AW632"/>
      <c r="AX632"/>
      <c r="AY632"/>
    </row>
    <row r="633" spans="43:51" x14ac:dyDescent="0.25">
      <c r="AQ633"/>
      <c r="AR633"/>
      <c r="AS633"/>
      <c r="AT633"/>
      <c r="AU633"/>
      <c r="AV633"/>
      <c r="AW633"/>
      <c r="AX633"/>
      <c r="AY633"/>
    </row>
    <row r="634" spans="43:51" x14ac:dyDescent="0.25">
      <c r="AQ634"/>
      <c r="AR634"/>
      <c r="AS634"/>
      <c r="AT634"/>
      <c r="AU634"/>
      <c r="AV634"/>
      <c r="AW634"/>
      <c r="AX634"/>
      <c r="AY634"/>
    </row>
    <row r="635" spans="43:51" x14ac:dyDescent="0.25">
      <c r="AQ635"/>
      <c r="AR635"/>
      <c r="AS635"/>
      <c r="AT635"/>
      <c r="AU635"/>
      <c r="AV635"/>
      <c r="AW635"/>
      <c r="AX635"/>
      <c r="AY635"/>
    </row>
    <row r="636" spans="43:51" x14ac:dyDescent="0.25">
      <c r="AQ636"/>
      <c r="AR636"/>
      <c r="AS636"/>
      <c r="AT636"/>
      <c r="AU636"/>
      <c r="AV636"/>
      <c r="AW636"/>
      <c r="AX636"/>
      <c r="AY636"/>
    </row>
    <row r="637" spans="43:51" x14ac:dyDescent="0.25">
      <c r="AQ637"/>
      <c r="AR637"/>
      <c r="AS637"/>
      <c r="AT637"/>
      <c r="AU637"/>
      <c r="AV637"/>
      <c r="AW637"/>
      <c r="AX637"/>
      <c r="AY637"/>
    </row>
    <row r="638" spans="43:51" x14ac:dyDescent="0.25">
      <c r="AQ638"/>
      <c r="AR638"/>
      <c r="AS638"/>
      <c r="AT638"/>
      <c r="AU638"/>
      <c r="AV638"/>
      <c r="AW638"/>
      <c r="AX638"/>
      <c r="AY638"/>
    </row>
    <row r="639" spans="43:51" x14ac:dyDescent="0.25">
      <c r="AQ639"/>
      <c r="AR639"/>
      <c r="AS639"/>
      <c r="AT639"/>
      <c r="AU639"/>
      <c r="AV639"/>
      <c r="AW639"/>
      <c r="AX639"/>
      <c r="AY639"/>
    </row>
    <row r="640" spans="43:51" x14ac:dyDescent="0.25">
      <c r="AQ640"/>
      <c r="AR640"/>
      <c r="AS640"/>
      <c r="AT640"/>
      <c r="AU640"/>
      <c r="AV640"/>
      <c r="AW640"/>
      <c r="AX640"/>
      <c r="AY640"/>
    </row>
    <row r="641" spans="43:51" x14ac:dyDescent="0.25">
      <c r="AQ641"/>
      <c r="AR641"/>
      <c r="AS641"/>
      <c r="AT641"/>
      <c r="AU641"/>
      <c r="AV641"/>
      <c r="AW641"/>
      <c r="AX641"/>
      <c r="AY641"/>
    </row>
    <row r="642" spans="43:51" x14ac:dyDescent="0.25">
      <c r="AQ642"/>
      <c r="AR642"/>
      <c r="AS642"/>
      <c r="AT642"/>
      <c r="AU642"/>
      <c r="AV642"/>
      <c r="AW642"/>
      <c r="AX642"/>
      <c r="AY642"/>
    </row>
    <row r="643" spans="43:51" x14ac:dyDescent="0.25">
      <c r="AQ643"/>
      <c r="AR643"/>
      <c r="AS643"/>
      <c r="AT643"/>
      <c r="AU643"/>
      <c r="AV643"/>
      <c r="AW643"/>
      <c r="AX643"/>
      <c r="AY643"/>
    </row>
    <row r="644" spans="43:51" x14ac:dyDescent="0.25">
      <c r="AQ644"/>
      <c r="AR644"/>
      <c r="AS644"/>
      <c r="AT644"/>
      <c r="AU644"/>
      <c r="AV644"/>
      <c r="AW644"/>
      <c r="AX644"/>
      <c r="AY644"/>
    </row>
    <row r="645" spans="43:51" x14ac:dyDescent="0.25">
      <c r="AQ645"/>
      <c r="AR645"/>
      <c r="AS645"/>
      <c r="AT645"/>
      <c r="AU645"/>
      <c r="AV645"/>
      <c r="AW645"/>
      <c r="AX645"/>
      <c r="AY645"/>
    </row>
    <row r="646" spans="43:51" x14ac:dyDescent="0.25">
      <c r="AQ646"/>
      <c r="AR646"/>
      <c r="AS646"/>
      <c r="AT646"/>
      <c r="AU646"/>
      <c r="AV646"/>
      <c r="AW646"/>
      <c r="AX646"/>
      <c r="AY646"/>
    </row>
    <row r="647" spans="43:51" x14ac:dyDescent="0.25">
      <c r="AQ647"/>
      <c r="AR647"/>
      <c r="AS647"/>
      <c r="AT647"/>
      <c r="AU647"/>
      <c r="AV647"/>
      <c r="AW647"/>
      <c r="AX647"/>
      <c r="AY647"/>
    </row>
    <row r="648" spans="43:51" x14ac:dyDescent="0.25">
      <c r="AQ648"/>
      <c r="AR648"/>
      <c r="AS648"/>
      <c r="AT648"/>
      <c r="AU648"/>
      <c r="AV648"/>
      <c r="AW648"/>
      <c r="AX648"/>
      <c r="AY648"/>
    </row>
    <row r="649" spans="43:51" x14ac:dyDescent="0.25">
      <c r="AQ649"/>
      <c r="AR649"/>
      <c r="AS649"/>
      <c r="AT649"/>
      <c r="AU649"/>
      <c r="AV649"/>
      <c r="AW649"/>
      <c r="AX649"/>
      <c r="AY649"/>
    </row>
    <row r="650" spans="43:51" x14ac:dyDescent="0.25">
      <c r="AQ650"/>
      <c r="AR650"/>
      <c r="AS650"/>
      <c r="AT650"/>
      <c r="AU650"/>
      <c r="AV650"/>
      <c r="AW650"/>
      <c r="AX650"/>
      <c r="AY650"/>
    </row>
    <row r="651" spans="43:51" x14ac:dyDescent="0.25">
      <c r="AQ651"/>
      <c r="AR651"/>
      <c r="AS651"/>
      <c r="AT651"/>
      <c r="AU651"/>
      <c r="AV651"/>
      <c r="AW651"/>
      <c r="AX651"/>
      <c r="AY651"/>
    </row>
    <row r="652" spans="43:51" x14ac:dyDescent="0.25">
      <c r="AQ652"/>
      <c r="AR652"/>
      <c r="AS652"/>
      <c r="AT652"/>
      <c r="AU652"/>
      <c r="AV652"/>
      <c r="AW652"/>
      <c r="AX652"/>
      <c r="AY652"/>
    </row>
    <row r="653" spans="43:51" x14ac:dyDescent="0.25">
      <c r="AQ653"/>
      <c r="AR653"/>
      <c r="AS653"/>
      <c r="AT653"/>
      <c r="AU653"/>
      <c r="AV653"/>
      <c r="AW653"/>
      <c r="AX653"/>
      <c r="AY653"/>
    </row>
    <row r="654" spans="43:51" x14ac:dyDescent="0.25">
      <c r="AQ654"/>
      <c r="AR654"/>
      <c r="AS654"/>
      <c r="AT654"/>
      <c r="AU654"/>
      <c r="AV654"/>
      <c r="AW654"/>
      <c r="AX654"/>
      <c r="AY654"/>
    </row>
    <row r="655" spans="43:51" x14ac:dyDescent="0.25">
      <c r="AQ655"/>
      <c r="AR655"/>
      <c r="AS655"/>
      <c r="AT655"/>
      <c r="AU655"/>
      <c r="AV655"/>
      <c r="AW655"/>
      <c r="AX655"/>
      <c r="AY655"/>
    </row>
    <row r="656" spans="43:51" x14ac:dyDescent="0.25">
      <c r="AQ656"/>
      <c r="AR656"/>
      <c r="AS656"/>
      <c r="AT656"/>
      <c r="AU656"/>
      <c r="AV656"/>
      <c r="AW656"/>
      <c r="AX656"/>
      <c r="AY656"/>
    </row>
    <row r="657" spans="43:51" x14ac:dyDescent="0.25">
      <c r="AQ657"/>
      <c r="AR657"/>
      <c r="AS657"/>
      <c r="AT657"/>
      <c r="AU657"/>
      <c r="AV657"/>
      <c r="AW657"/>
      <c r="AX657"/>
      <c r="AY657"/>
    </row>
    <row r="658" spans="43:51" x14ac:dyDescent="0.25">
      <c r="AQ658"/>
      <c r="AR658"/>
      <c r="AS658"/>
      <c r="AT658"/>
      <c r="AU658"/>
      <c r="AV658"/>
      <c r="AW658"/>
      <c r="AX658"/>
      <c r="AY658"/>
    </row>
    <row r="659" spans="43:51" x14ac:dyDescent="0.25">
      <c r="AQ659"/>
      <c r="AR659"/>
      <c r="AS659"/>
      <c r="AT659"/>
      <c r="AU659"/>
      <c r="AV659"/>
      <c r="AW659"/>
      <c r="AX659"/>
      <c r="AY659"/>
    </row>
    <row r="660" spans="43:51" x14ac:dyDescent="0.25">
      <c r="AQ660"/>
      <c r="AR660"/>
      <c r="AS660"/>
      <c r="AT660"/>
      <c r="AU660"/>
      <c r="AV660"/>
      <c r="AW660"/>
      <c r="AX660"/>
      <c r="AY660"/>
    </row>
    <row r="661" spans="43:51" x14ac:dyDescent="0.25">
      <c r="AQ661"/>
      <c r="AR661"/>
      <c r="AS661"/>
      <c r="AT661"/>
      <c r="AU661"/>
      <c r="AV661"/>
      <c r="AW661"/>
      <c r="AX661"/>
      <c r="AY661"/>
    </row>
    <row r="662" spans="43:51" x14ac:dyDescent="0.25">
      <c r="AQ662"/>
      <c r="AR662"/>
      <c r="AS662"/>
      <c r="AT662"/>
      <c r="AU662"/>
      <c r="AV662"/>
      <c r="AW662"/>
      <c r="AX662"/>
      <c r="AY662"/>
    </row>
    <row r="663" spans="43:51" x14ac:dyDescent="0.25">
      <c r="AQ663"/>
      <c r="AR663"/>
      <c r="AS663"/>
      <c r="AT663"/>
      <c r="AU663"/>
      <c r="AV663"/>
      <c r="AW663"/>
      <c r="AX663"/>
      <c r="AY663"/>
    </row>
    <row r="664" spans="43:51" x14ac:dyDescent="0.25">
      <c r="AQ664"/>
      <c r="AR664"/>
      <c r="AS664"/>
      <c r="AT664"/>
      <c r="AU664"/>
      <c r="AV664"/>
      <c r="AW664"/>
      <c r="AX664"/>
      <c r="AY664"/>
    </row>
    <row r="665" spans="43:51" x14ac:dyDescent="0.25">
      <c r="AQ665"/>
      <c r="AR665"/>
      <c r="AS665"/>
      <c r="AT665"/>
      <c r="AU665"/>
      <c r="AV665"/>
      <c r="AW665"/>
      <c r="AX665"/>
      <c r="AY665"/>
    </row>
    <row r="666" spans="43:51" x14ac:dyDescent="0.25">
      <c r="AQ666"/>
      <c r="AR666"/>
      <c r="AS666"/>
      <c r="AT666"/>
      <c r="AU666"/>
      <c r="AV666"/>
      <c r="AW666"/>
      <c r="AX666"/>
      <c r="AY666"/>
    </row>
    <row r="667" spans="43:51" x14ac:dyDescent="0.25">
      <c r="AQ667"/>
      <c r="AR667"/>
      <c r="AS667"/>
      <c r="AT667"/>
      <c r="AU667"/>
      <c r="AV667"/>
      <c r="AW667"/>
      <c r="AX667"/>
      <c r="AY667"/>
    </row>
    <row r="668" spans="43:51" x14ac:dyDescent="0.25">
      <c r="AQ668"/>
      <c r="AR668"/>
      <c r="AS668"/>
      <c r="AT668"/>
      <c r="AU668"/>
      <c r="AV668"/>
      <c r="AW668"/>
      <c r="AX668"/>
      <c r="AY668"/>
    </row>
    <row r="669" spans="43:51" x14ac:dyDescent="0.25">
      <c r="AQ669"/>
      <c r="AR669"/>
      <c r="AS669"/>
      <c r="AT669"/>
      <c r="AU669"/>
      <c r="AV669"/>
      <c r="AW669"/>
      <c r="AX669"/>
      <c r="AY669"/>
    </row>
    <row r="670" spans="43:51" x14ac:dyDescent="0.25">
      <c r="AQ670"/>
      <c r="AR670"/>
      <c r="AS670"/>
      <c r="AT670"/>
      <c r="AU670"/>
      <c r="AV670"/>
      <c r="AW670"/>
      <c r="AX670"/>
      <c r="AY670"/>
    </row>
    <row r="671" spans="43:51" x14ac:dyDescent="0.25">
      <c r="AQ671"/>
      <c r="AR671"/>
      <c r="AS671"/>
      <c r="AT671"/>
      <c r="AU671"/>
      <c r="AV671"/>
      <c r="AW671"/>
      <c r="AX671"/>
      <c r="AY671"/>
    </row>
    <row r="672" spans="43:51" x14ac:dyDescent="0.25">
      <c r="AQ672"/>
      <c r="AR672"/>
      <c r="AS672"/>
      <c r="AT672"/>
      <c r="AU672"/>
      <c r="AV672"/>
      <c r="AW672"/>
      <c r="AX672"/>
      <c r="AY672"/>
    </row>
    <row r="673" spans="43:51" x14ac:dyDescent="0.25">
      <c r="AQ673"/>
      <c r="AR673"/>
      <c r="AS673"/>
      <c r="AT673"/>
      <c r="AU673"/>
      <c r="AV673"/>
      <c r="AW673"/>
      <c r="AX673"/>
      <c r="AY673"/>
    </row>
    <row r="674" spans="43:51" x14ac:dyDescent="0.25">
      <c r="AQ674"/>
      <c r="AR674"/>
      <c r="AS674"/>
      <c r="AT674"/>
      <c r="AU674"/>
      <c r="AV674"/>
      <c r="AW674"/>
      <c r="AX674"/>
      <c r="AY674"/>
    </row>
    <row r="675" spans="43:51" x14ac:dyDescent="0.25">
      <c r="AQ675"/>
      <c r="AR675"/>
      <c r="AS675"/>
      <c r="AT675"/>
      <c r="AU675"/>
      <c r="AV675"/>
      <c r="AW675"/>
      <c r="AX675"/>
      <c r="AY675"/>
    </row>
    <row r="676" spans="43:51" x14ac:dyDescent="0.25">
      <c r="AQ676"/>
      <c r="AR676"/>
      <c r="AS676"/>
      <c r="AT676"/>
      <c r="AU676"/>
      <c r="AV676"/>
      <c r="AW676"/>
      <c r="AX676"/>
      <c r="AY676"/>
    </row>
    <row r="677" spans="43:51" x14ac:dyDescent="0.25">
      <c r="AQ677"/>
      <c r="AR677"/>
      <c r="AS677"/>
      <c r="AT677"/>
      <c r="AU677"/>
      <c r="AV677"/>
      <c r="AW677"/>
      <c r="AX677"/>
      <c r="AY677"/>
    </row>
    <row r="678" spans="43:51" x14ac:dyDescent="0.25">
      <c r="AQ678"/>
      <c r="AR678"/>
      <c r="AS678"/>
      <c r="AT678"/>
      <c r="AU678"/>
      <c r="AV678"/>
      <c r="AW678"/>
      <c r="AX678"/>
      <c r="AY678"/>
    </row>
    <row r="679" spans="43:51" x14ac:dyDescent="0.25">
      <c r="AQ679"/>
      <c r="AR679"/>
      <c r="AS679"/>
      <c r="AT679"/>
      <c r="AU679"/>
      <c r="AV679"/>
      <c r="AW679"/>
      <c r="AX679"/>
      <c r="AY679"/>
    </row>
    <row r="680" spans="43:51" x14ac:dyDescent="0.25">
      <c r="AQ680"/>
      <c r="AR680"/>
      <c r="AS680"/>
      <c r="AT680"/>
      <c r="AU680"/>
      <c r="AV680"/>
      <c r="AW680"/>
      <c r="AX680"/>
      <c r="AY680"/>
    </row>
    <row r="681" spans="43:51" x14ac:dyDescent="0.25">
      <c r="AQ681"/>
      <c r="AR681"/>
      <c r="AS681"/>
      <c r="AT681"/>
      <c r="AU681"/>
      <c r="AV681"/>
      <c r="AW681"/>
      <c r="AX681"/>
      <c r="AY681"/>
    </row>
    <row r="682" spans="43:51" x14ac:dyDescent="0.25">
      <c r="AQ682"/>
      <c r="AR682"/>
      <c r="AS682"/>
      <c r="AT682"/>
      <c r="AU682"/>
      <c r="AV682"/>
      <c r="AW682"/>
      <c r="AX682"/>
      <c r="AY682"/>
    </row>
    <row r="683" spans="43:51" x14ac:dyDescent="0.25">
      <c r="AQ683"/>
      <c r="AR683"/>
      <c r="AS683"/>
      <c r="AT683"/>
      <c r="AU683"/>
      <c r="AV683"/>
      <c r="AW683"/>
      <c r="AX683"/>
      <c r="AY683"/>
    </row>
    <row r="684" spans="43:51" x14ac:dyDescent="0.25">
      <c r="AQ684"/>
      <c r="AR684"/>
      <c r="AS684"/>
      <c r="AT684"/>
      <c r="AU684"/>
      <c r="AV684"/>
      <c r="AW684"/>
      <c r="AX684"/>
      <c r="AY684"/>
    </row>
    <row r="685" spans="43:51" x14ac:dyDescent="0.25">
      <c r="AQ685"/>
      <c r="AR685"/>
      <c r="AS685"/>
      <c r="AT685"/>
      <c r="AU685"/>
      <c r="AV685"/>
      <c r="AW685"/>
      <c r="AX685"/>
      <c r="AY685"/>
    </row>
    <row r="686" spans="43:51" x14ac:dyDescent="0.25">
      <c r="AQ686"/>
      <c r="AR686"/>
      <c r="AS686"/>
      <c r="AT686"/>
      <c r="AU686"/>
      <c r="AV686"/>
      <c r="AW686"/>
      <c r="AX686"/>
      <c r="AY686"/>
    </row>
    <row r="687" spans="43:51" x14ac:dyDescent="0.25">
      <c r="AQ687"/>
      <c r="AR687"/>
      <c r="AS687"/>
      <c r="AT687"/>
      <c r="AU687"/>
      <c r="AV687"/>
      <c r="AW687"/>
      <c r="AX687"/>
      <c r="AY687"/>
    </row>
    <row r="688" spans="43:51" x14ac:dyDescent="0.25">
      <c r="AQ688"/>
      <c r="AR688"/>
      <c r="AS688"/>
      <c r="AT688"/>
      <c r="AU688"/>
      <c r="AV688"/>
      <c r="AW688"/>
      <c r="AX688"/>
      <c r="AY688"/>
    </row>
    <row r="689" spans="43:51" x14ac:dyDescent="0.25">
      <c r="AQ689"/>
      <c r="AR689"/>
      <c r="AS689"/>
      <c r="AT689"/>
      <c r="AU689"/>
      <c r="AV689"/>
      <c r="AW689"/>
      <c r="AX689"/>
      <c r="AY689"/>
    </row>
    <row r="690" spans="43:51" x14ac:dyDescent="0.25">
      <c r="AQ690"/>
      <c r="AR690"/>
      <c r="AS690"/>
      <c r="AT690"/>
      <c r="AU690"/>
      <c r="AV690"/>
      <c r="AW690"/>
      <c r="AX690"/>
      <c r="AY690"/>
    </row>
    <row r="691" spans="43:51" x14ac:dyDescent="0.25">
      <c r="AQ691"/>
      <c r="AR691"/>
      <c r="AS691"/>
      <c r="AT691"/>
      <c r="AU691"/>
      <c r="AV691"/>
      <c r="AW691"/>
      <c r="AX691"/>
      <c r="AY691"/>
    </row>
    <row r="692" spans="43:51" x14ac:dyDescent="0.25">
      <c r="AQ692"/>
      <c r="AR692"/>
      <c r="AS692"/>
      <c r="AT692"/>
      <c r="AU692"/>
      <c r="AV692"/>
      <c r="AW692"/>
      <c r="AX692"/>
      <c r="AY692"/>
    </row>
    <row r="693" spans="43:51" x14ac:dyDescent="0.25">
      <c r="AQ693"/>
      <c r="AR693"/>
      <c r="AS693"/>
      <c r="AT693"/>
      <c r="AU693"/>
      <c r="AV693"/>
      <c r="AW693"/>
      <c r="AX693"/>
      <c r="AY693"/>
    </row>
    <row r="694" spans="43:51" x14ac:dyDescent="0.25">
      <c r="AQ694"/>
      <c r="AR694"/>
      <c r="AS694"/>
      <c r="AT694"/>
      <c r="AU694"/>
      <c r="AV694"/>
      <c r="AW694"/>
      <c r="AX694"/>
      <c r="AY694"/>
    </row>
    <row r="695" spans="43:51" x14ac:dyDescent="0.25">
      <c r="AQ695"/>
      <c r="AR695"/>
      <c r="AS695"/>
      <c r="AT695"/>
      <c r="AU695"/>
      <c r="AV695"/>
      <c r="AW695"/>
      <c r="AX695"/>
      <c r="AY695"/>
    </row>
    <row r="696" spans="43:51" x14ac:dyDescent="0.25">
      <c r="AQ696"/>
      <c r="AR696"/>
      <c r="AS696"/>
      <c r="AT696"/>
      <c r="AU696"/>
      <c r="AV696"/>
      <c r="AW696"/>
      <c r="AX696"/>
      <c r="AY696"/>
    </row>
    <row r="697" spans="43:51" x14ac:dyDescent="0.25">
      <c r="AQ697"/>
      <c r="AR697"/>
      <c r="AS697"/>
      <c r="AT697"/>
      <c r="AU697"/>
      <c r="AV697"/>
      <c r="AW697"/>
      <c r="AX697"/>
      <c r="AY697"/>
    </row>
    <row r="698" spans="43:51" x14ac:dyDescent="0.25">
      <c r="AQ698"/>
      <c r="AR698"/>
      <c r="AS698"/>
      <c r="AT698"/>
      <c r="AU698"/>
      <c r="AV698"/>
      <c r="AW698"/>
      <c r="AX698"/>
      <c r="AY698"/>
    </row>
    <row r="699" spans="43:51" x14ac:dyDescent="0.25">
      <c r="AQ699"/>
      <c r="AR699"/>
      <c r="AS699"/>
      <c r="AT699"/>
      <c r="AU699"/>
      <c r="AV699"/>
      <c r="AW699"/>
      <c r="AX699"/>
      <c r="AY699"/>
    </row>
    <row r="700" spans="43:51" x14ac:dyDescent="0.25">
      <c r="AQ700"/>
      <c r="AR700"/>
      <c r="AS700"/>
      <c r="AT700"/>
      <c r="AU700"/>
      <c r="AV700"/>
      <c r="AW700"/>
      <c r="AX700"/>
      <c r="AY700"/>
    </row>
    <row r="701" spans="43:51" x14ac:dyDescent="0.25">
      <c r="AQ701"/>
      <c r="AR701"/>
      <c r="AS701"/>
      <c r="AT701"/>
      <c r="AU701"/>
      <c r="AV701"/>
      <c r="AW701"/>
      <c r="AX701"/>
      <c r="AY701"/>
    </row>
    <row r="702" spans="43:51" x14ac:dyDescent="0.25">
      <c r="AQ702"/>
      <c r="AR702"/>
      <c r="AS702"/>
      <c r="AT702"/>
      <c r="AU702"/>
      <c r="AV702"/>
      <c r="AW702"/>
      <c r="AX702"/>
      <c r="AY702"/>
    </row>
    <row r="703" spans="43:51" x14ac:dyDescent="0.25">
      <c r="AQ703"/>
      <c r="AR703"/>
      <c r="AS703"/>
      <c r="AT703"/>
      <c r="AU703"/>
      <c r="AV703"/>
      <c r="AW703"/>
      <c r="AX703"/>
      <c r="AY703"/>
    </row>
    <row r="704" spans="43:51" x14ac:dyDescent="0.25">
      <c r="AQ704"/>
      <c r="AR704"/>
      <c r="AS704"/>
      <c r="AT704"/>
      <c r="AU704"/>
      <c r="AV704"/>
      <c r="AW704"/>
      <c r="AX704"/>
      <c r="AY704"/>
    </row>
    <row r="705" spans="43:51" x14ac:dyDescent="0.25">
      <c r="AQ705"/>
      <c r="AR705"/>
      <c r="AS705"/>
      <c r="AT705"/>
      <c r="AU705"/>
      <c r="AV705"/>
      <c r="AW705"/>
      <c r="AX705"/>
      <c r="AY705"/>
    </row>
    <row r="706" spans="43:51" x14ac:dyDescent="0.25">
      <c r="AQ706"/>
      <c r="AR706"/>
      <c r="AS706"/>
      <c r="AT706"/>
      <c r="AU706"/>
      <c r="AV706"/>
      <c r="AW706"/>
      <c r="AX706"/>
      <c r="AY706"/>
    </row>
    <row r="707" spans="43:51" x14ac:dyDescent="0.25">
      <c r="AQ707"/>
      <c r="AR707"/>
      <c r="AS707"/>
      <c r="AT707"/>
      <c r="AU707"/>
      <c r="AV707"/>
      <c r="AW707"/>
      <c r="AX707"/>
      <c r="AY707"/>
    </row>
    <row r="708" spans="43:51" x14ac:dyDescent="0.25">
      <c r="AQ708"/>
      <c r="AR708"/>
      <c r="AS708"/>
      <c r="AT708"/>
      <c r="AU708"/>
      <c r="AV708"/>
      <c r="AW708"/>
      <c r="AX708"/>
      <c r="AY708"/>
    </row>
    <row r="709" spans="43:51" x14ac:dyDescent="0.25">
      <c r="AQ709"/>
      <c r="AR709"/>
      <c r="AS709"/>
      <c r="AT709"/>
      <c r="AU709"/>
      <c r="AV709"/>
      <c r="AW709"/>
      <c r="AX709"/>
      <c r="AY709"/>
    </row>
    <row r="710" spans="43:51" x14ac:dyDescent="0.25">
      <c r="AQ710"/>
      <c r="AR710"/>
      <c r="AS710"/>
      <c r="AT710"/>
      <c r="AU710"/>
      <c r="AV710"/>
      <c r="AW710"/>
      <c r="AX710"/>
      <c r="AY710"/>
    </row>
    <row r="711" spans="43:51" x14ac:dyDescent="0.25">
      <c r="AQ711"/>
      <c r="AR711"/>
      <c r="AS711"/>
      <c r="AT711"/>
      <c r="AU711"/>
      <c r="AV711"/>
      <c r="AW711"/>
      <c r="AX711"/>
      <c r="AY711"/>
    </row>
    <row r="712" spans="43:51" x14ac:dyDescent="0.25">
      <c r="AQ712"/>
      <c r="AR712"/>
      <c r="AS712"/>
      <c r="AT712"/>
      <c r="AU712"/>
      <c r="AV712"/>
      <c r="AW712"/>
      <c r="AX712"/>
      <c r="AY712"/>
    </row>
    <row r="713" spans="43:51" x14ac:dyDescent="0.25">
      <c r="AQ713"/>
      <c r="AR713"/>
      <c r="AS713"/>
      <c r="AT713"/>
      <c r="AU713"/>
      <c r="AV713"/>
      <c r="AW713"/>
      <c r="AX713"/>
      <c r="AY713"/>
    </row>
    <row r="714" spans="43:51" x14ac:dyDescent="0.25">
      <c r="AQ714"/>
      <c r="AR714"/>
      <c r="AS714"/>
      <c r="AT714"/>
      <c r="AU714"/>
      <c r="AV714"/>
      <c r="AW714"/>
      <c r="AX714"/>
      <c r="AY714"/>
    </row>
    <row r="715" spans="43:51" x14ac:dyDescent="0.25">
      <c r="AQ715"/>
      <c r="AR715"/>
      <c r="AS715"/>
      <c r="AT715"/>
      <c r="AU715"/>
      <c r="AV715"/>
      <c r="AW715"/>
      <c r="AX715"/>
      <c r="AY715"/>
    </row>
    <row r="716" spans="43:51" x14ac:dyDescent="0.25">
      <c r="AQ716"/>
      <c r="AR716"/>
      <c r="AS716"/>
      <c r="AT716"/>
      <c r="AU716"/>
      <c r="AV716"/>
      <c r="AW716"/>
      <c r="AX716"/>
      <c r="AY716"/>
    </row>
    <row r="717" spans="43:51" x14ac:dyDescent="0.25">
      <c r="AQ717"/>
      <c r="AR717"/>
      <c r="AS717"/>
      <c r="AT717"/>
      <c r="AU717"/>
      <c r="AV717"/>
      <c r="AW717"/>
      <c r="AX717"/>
      <c r="AY717"/>
    </row>
    <row r="718" spans="43:51" x14ac:dyDescent="0.25">
      <c r="AQ718"/>
      <c r="AR718"/>
      <c r="AS718"/>
      <c r="AT718"/>
      <c r="AU718"/>
      <c r="AV718"/>
      <c r="AW718"/>
      <c r="AX718"/>
      <c r="AY718"/>
    </row>
    <row r="719" spans="43:51" x14ac:dyDescent="0.25">
      <c r="AQ719"/>
      <c r="AR719"/>
      <c r="AS719"/>
      <c r="AT719"/>
      <c r="AU719"/>
      <c r="AV719"/>
      <c r="AW719"/>
      <c r="AX719"/>
      <c r="AY719"/>
    </row>
    <row r="720" spans="43:51" x14ac:dyDescent="0.25">
      <c r="AQ720"/>
      <c r="AR720"/>
      <c r="AS720"/>
      <c r="AT720"/>
      <c r="AU720"/>
      <c r="AV720"/>
      <c r="AW720"/>
      <c r="AX720"/>
      <c r="AY720"/>
    </row>
    <row r="721" spans="43:51" x14ac:dyDescent="0.25">
      <c r="AQ721"/>
      <c r="AR721"/>
      <c r="AS721"/>
      <c r="AT721"/>
      <c r="AU721"/>
      <c r="AV721"/>
      <c r="AW721"/>
      <c r="AX721"/>
      <c r="AY721"/>
    </row>
    <row r="722" spans="43:51" x14ac:dyDescent="0.25">
      <c r="AQ722"/>
      <c r="AR722"/>
      <c r="AS722"/>
      <c r="AT722"/>
      <c r="AU722"/>
      <c r="AV722"/>
      <c r="AW722"/>
      <c r="AX722"/>
      <c r="AY722"/>
    </row>
    <row r="723" spans="43:51" x14ac:dyDescent="0.25">
      <c r="AQ723"/>
      <c r="AR723"/>
      <c r="AS723"/>
      <c r="AT723"/>
      <c r="AU723"/>
      <c r="AV723"/>
      <c r="AW723"/>
      <c r="AX723"/>
      <c r="AY723"/>
    </row>
    <row r="724" spans="43:51" x14ac:dyDescent="0.25">
      <c r="AQ724"/>
      <c r="AR724"/>
      <c r="AS724"/>
      <c r="AT724"/>
      <c r="AU724"/>
      <c r="AV724"/>
      <c r="AW724"/>
      <c r="AX724"/>
      <c r="AY724"/>
    </row>
    <row r="725" spans="43:51" x14ac:dyDescent="0.25">
      <c r="AQ725"/>
      <c r="AR725"/>
      <c r="AS725"/>
      <c r="AT725"/>
      <c r="AU725"/>
      <c r="AV725"/>
      <c r="AW725"/>
      <c r="AX725"/>
      <c r="AY725"/>
    </row>
    <row r="726" spans="43:51" x14ac:dyDescent="0.25">
      <c r="AQ726"/>
      <c r="AR726"/>
      <c r="AS726"/>
      <c r="AT726"/>
      <c r="AU726"/>
      <c r="AV726"/>
      <c r="AW726"/>
      <c r="AX726"/>
      <c r="AY726"/>
    </row>
    <row r="727" spans="43:51" x14ac:dyDescent="0.25">
      <c r="AQ727"/>
      <c r="AR727"/>
      <c r="AS727"/>
      <c r="AT727"/>
      <c r="AU727"/>
      <c r="AV727"/>
      <c r="AW727"/>
      <c r="AX727"/>
      <c r="AY727"/>
    </row>
    <row r="728" spans="43:51" x14ac:dyDescent="0.25">
      <c r="AQ728"/>
      <c r="AR728"/>
      <c r="AS728"/>
      <c r="AT728"/>
      <c r="AU728"/>
      <c r="AV728"/>
      <c r="AW728"/>
      <c r="AX728"/>
      <c r="AY728"/>
    </row>
    <row r="729" spans="43:51" x14ac:dyDescent="0.25">
      <c r="AQ729"/>
      <c r="AR729"/>
      <c r="AS729"/>
      <c r="AT729"/>
      <c r="AU729"/>
      <c r="AV729"/>
      <c r="AW729"/>
      <c r="AX729"/>
      <c r="AY729"/>
    </row>
    <row r="730" spans="43:51" x14ac:dyDescent="0.25">
      <c r="AQ730"/>
      <c r="AR730"/>
      <c r="AS730"/>
      <c r="AT730"/>
      <c r="AU730"/>
      <c r="AV730"/>
      <c r="AW730"/>
      <c r="AX730"/>
      <c r="AY730"/>
    </row>
    <row r="731" spans="43:51" x14ac:dyDescent="0.25">
      <c r="AQ731"/>
      <c r="AR731"/>
      <c r="AS731"/>
      <c r="AT731"/>
      <c r="AU731"/>
      <c r="AV731"/>
      <c r="AW731"/>
      <c r="AX731"/>
      <c r="AY731"/>
    </row>
    <row r="732" spans="43:51" x14ac:dyDescent="0.25">
      <c r="AQ732"/>
      <c r="AR732"/>
      <c r="AS732"/>
      <c r="AT732"/>
      <c r="AU732"/>
      <c r="AV732"/>
      <c r="AW732"/>
      <c r="AX732"/>
      <c r="AY732"/>
    </row>
    <row r="733" spans="43:51" x14ac:dyDescent="0.25">
      <c r="AQ733"/>
      <c r="AR733"/>
      <c r="AS733"/>
      <c r="AT733"/>
      <c r="AU733"/>
      <c r="AV733"/>
      <c r="AW733"/>
      <c r="AX733"/>
      <c r="AY733"/>
    </row>
    <row r="734" spans="43:51" x14ac:dyDescent="0.25">
      <c r="AQ734"/>
      <c r="AR734"/>
      <c r="AS734"/>
      <c r="AT734"/>
      <c r="AU734"/>
      <c r="AV734"/>
      <c r="AW734"/>
      <c r="AX734"/>
      <c r="AY734"/>
    </row>
    <row r="735" spans="43:51" x14ac:dyDescent="0.25">
      <c r="AQ735"/>
      <c r="AR735"/>
      <c r="AS735"/>
      <c r="AT735"/>
      <c r="AU735"/>
      <c r="AV735"/>
      <c r="AW735"/>
      <c r="AX735"/>
      <c r="AY735"/>
    </row>
    <row r="736" spans="43:51" x14ac:dyDescent="0.25">
      <c r="AQ736"/>
      <c r="AR736"/>
      <c r="AS736"/>
      <c r="AT736"/>
      <c r="AU736"/>
      <c r="AV736"/>
      <c r="AW736"/>
      <c r="AX736"/>
      <c r="AY736"/>
    </row>
    <row r="737" spans="43:51" x14ac:dyDescent="0.25">
      <c r="AQ737"/>
      <c r="AR737"/>
      <c r="AS737"/>
      <c r="AT737"/>
      <c r="AU737"/>
      <c r="AV737"/>
      <c r="AW737"/>
      <c r="AX737"/>
      <c r="AY737"/>
    </row>
    <row r="738" spans="43:51" x14ac:dyDescent="0.25">
      <c r="AQ738"/>
      <c r="AR738"/>
      <c r="AS738"/>
      <c r="AT738"/>
      <c r="AU738"/>
      <c r="AV738"/>
      <c r="AW738"/>
      <c r="AX738"/>
      <c r="AY738"/>
    </row>
    <row r="739" spans="43:51" x14ac:dyDescent="0.25">
      <c r="AQ739"/>
      <c r="AR739"/>
      <c r="AS739"/>
      <c r="AT739"/>
      <c r="AU739"/>
      <c r="AV739"/>
      <c r="AW739"/>
      <c r="AX739"/>
      <c r="AY739"/>
    </row>
    <row r="740" spans="43:51" x14ac:dyDescent="0.25">
      <c r="AQ740"/>
      <c r="AR740"/>
      <c r="AS740"/>
      <c r="AT740"/>
      <c r="AU740"/>
      <c r="AV740"/>
      <c r="AW740"/>
      <c r="AX740"/>
      <c r="AY740"/>
    </row>
    <row r="741" spans="43:51" x14ac:dyDescent="0.25">
      <c r="AQ741"/>
      <c r="AR741"/>
      <c r="AS741"/>
      <c r="AT741"/>
      <c r="AU741"/>
      <c r="AV741"/>
      <c r="AW741"/>
      <c r="AX741"/>
      <c r="AY741"/>
    </row>
    <row r="742" spans="43:51" x14ac:dyDescent="0.25">
      <c r="AQ742"/>
      <c r="AR742"/>
      <c r="AS742"/>
      <c r="AT742"/>
      <c r="AU742"/>
      <c r="AV742"/>
      <c r="AW742"/>
      <c r="AX742"/>
      <c r="AY742"/>
    </row>
    <row r="743" spans="43:51" x14ac:dyDescent="0.25">
      <c r="AQ743"/>
      <c r="AR743"/>
      <c r="AS743"/>
      <c r="AT743"/>
      <c r="AU743"/>
      <c r="AV743"/>
      <c r="AW743"/>
      <c r="AX743"/>
      <c r="AY743"/>
    </row>
    <row r="744" spans="43:51" x14ac:dyDescent="0.25">
      <c r="AQ744"/>
      <c r="AR744"/>
      <c r="AS744"/>
      <c r="AT744"/>
      <c r="AU744"/>
      <c r="AV744"/>
      <c r="AW744"/>
      <c r="AX744"/>
      <c r="AY744"/>
    </row>
    <row r="745" spans="43:51" x14ac:dyDescent="0.25">
      <c r="AQ745"/>
      <c r="AR745"/>
      <c r="AS745"/>
      <c r="AT745"/>
      <c r="AU745"/>
      <c r="AV745"/>
      <c r="AW745"/>
      <c r="AX745"/>
      <c r="AY745"/>
    </row>
    <row r="746" spans="43:51" x14ac:dyDescent="0.25">
      <c r="AQ746"/>
      <c r="AR746"/>
      <c r="AS746"/>
      <c r="AT746"/>
      <c r="AU746"/>
      <c r="AV746"/>
      <c r="AW746"/>
      <c r="AX746"/>
      <c r="AY746"/>
    </row>
    <row r="747" spans="43:51" x14ac:dyDescent="0.25">
      <c r="AQ747"/>
      <c r="AR747"/>
      <c r="AS747"/>
      <c r="AT747"/>
      <c r="AU747"/>
      <c r="AV747"/>
      <c r="AW747"/>
      <c r="AX747"/>
      <c r="AY747"/>
    </row>
    <row r="748" spans="43:51" x14ac:dyDescent="0.25">
      <c r="AQ748"/>
      <c r="AR748"/>
      <c r="AS748"/>
      <c r="AT748"/>
      <c r="AU748"/>
      <c r="AV748"/>
      <c r="AW748"/>
      <c r="AX748"/>
      <c r="AY748"/>
    </row>
    <row r="749" spans="43:51" x14ac:dyDescent="0.25">
      <c r="AQ749"/>
      <c r="AR749"/>
      <c r="AS749"/>
      <c r="AT749"/>
      <c r="AU749"/>
      <c r="AV749"/>
      <c r="AW749"/>
      <c r="AX749"/>
      <c r="AY749"/>
    </row>
    <row r="750" spans="43:51" x14ac:dyDescent="0.25">
      <c r="AQ750"/>
      <c r="AR750"/>
      <c r="AS750"/>
      <c r="AT750"/>
      <c r="AU750"/>
      <c r="AV750"/>
      <c r="AW750"/>
      <c r="AX750"/>
      <c r="AY750"/>
    </row>
    <row r="751" spans="43:51" x14ac:dyDescent="0.25">
      <c r="AQ751"/>
      <c r="AR751"/>
      <c r="AS751"/>
      <c r="AT751"/>
      <c r="AU751"/>
      <c r="AV751"/>
      <c r="AW751"/>
      <c r="AX751"/>
      <c r="AY751"/>
    </row>
    <row r="752" spans="43:51" x14ac:dyDescent="0.25">
      <c r="AQ752"/>
      <c r="AR752"/>
      <c r="AS752"/>
      <c r="AT752"/>
      <c r="AU752"/>
      <c r="AV752"/>
      <c r="AW752"/>
      <c r="AX752"/>
      <c r="AY752"/>
    </row>
    <row r="753" spans="43:51" x14ac:dyDescent="0.25">
      <c r="AQ753"/>
      <c r="AR753"/>
      <c r="AS753"/>
      <c r="AT753"/>
      <c r="AU753"/>
      <c r="AV753"/>
      <c r="AW753"/>
      <c r="AX753"/>
      <c r="AY753"/>
    </row>
    <row r="754" spans="43:51" x14ac:dyDescent="0.25">
      <c r="AQ754"/>
      <c r="AR754"/>
      <c r="AS754"/>
      <c r="AT754"/>
      <c r="AU754"/>
      <c r="AV754"/>
      <c r="AW754"/>
      <c r="AX754"/>
      <c r="AY754"/>
    </row>
    <row r="755" spans="43:51" x14ac:dyDescent="0.25">
      <c r="AQ755"/>
      <c r="AR755"/>
      <c r="AS755"/>
      <c r="AT755"/>
      <c r="AU755"/>
      <c r="AV755"/>
      <c r="AW755"/>
      <c r="AX755"/>
      <c r="AY755"/>
    </row>
    <row r="756" spans="43:51" x14ac:dyDescent="0.25">
      <c r="AQ756"/>
      <c r="AR756"/>
      <c r="AS756"/>
      <c r="AT756"/>
      <c r="AU756"/>
      <c r="AV756"/>
      <c r="AW756"/>
      <c r="AX756"/>
      <c r="AY756"/>
    </row>
    <row r="757" spans="43:51" x14ac:dyDescent="0.25">
      <c r="AQ757"/>
      <c r="AR757"/>
      <c r="AS757"/>
      <c r="AT757"/>
      <c r="AU757"/>
      <c r="AV757"/>
      <c r="AW757"/>
      <c r="AX757"/>
      <c r="AY757"/>
    </row>
    <row r="758" spans="43:51" x14ac:dyDescent="0.25">
      <c r="AQ758"/>
      <c r="AR758"/>
      <c r="AS758"/>
      <c r="AT758"/>
      <c r="AU758"/>
      <c r="AV758"/>
      <c r="AW758"/>
      <c r="AX758"/>
      <c r="AY758"/>
    </row>
    <row r="759" spans="43:51" x14ac:dyDescent="0.25">
      <c r="AQ759"/>
      <c r="AR759"/>
      <c r="AS759"/>
      <c r="AT759"/>
      <c r="AU759"/>
      <c r="AV759"/>
      <c r="AW759"/>
      <c r="AX759"/>
      <c r="AY759"/>
    </row>
    <row r="760" spans="43:51" x14ac:dyDescent="0.25">
      <c r="AQ760"/>
      <c r="AR760"/>
      <c r="AS760"/>
      <c r="AT760"/>
      <c r="AU760"/>
      <c r="AV760"/>
      <c r="AW760"/>
      <c r="AX760"/>
      <c r="AY760"/>
    </row>
    <row r="761" spans="43:51" x14ac:dyDescent="0.25">
      <c r="AQ761"/>
      <c r="AR761"/>
      <c r="AS761"/>
      <c r="AT761"/>
      <c r="AU761"/>
      <c r="AV761"/>
      <c r="AW761"/>
      <c r="AX761"/>
      <c r="AY761"/>
    </row>
    <row r="762" spans="43:51" x14ac:dyDescent="0.25">
      <c r="AQ762"/>
      <c r="AR762"/>
      <c r="AS762"/>
      <c r="AT762"/>
      <c r="AU762"/>
      <c r="AV762"/>
      <c r="AW762"/>
      <c r="AX762"/>
      <c r="AY762"/>
    </row>
    <row r="763" spans="43:51" x14ac:dyDescent="0.25">
      <c r="AQ763"/>
      <c r="AR763"/>
      <c r="AS763"/>
      <c r="AT763"/>
      <c r="AU763"/>
      <c r="AV763"/>
      <c r="AW763"/>
      <c r="AX763"/>
      <c r="AY763"/>
    </row>
    <row r="764" spans="43:51" x14ac:dyDescent="0.25">
      <c r="AQ764"/>
      <c r="AR764"/>
      <c r="AS764"/>
      <c r="AT764"/>
      <c r="AU764"/>
      <c r="AV764"/>
      <c r="AW764"/>
      <c r="AX764"/>
      <c r="AY764"/>
    </row>
    <row r="765" spans="43:51" x14ac:dyDescent="0.25">
      <c r="AQ765"/>
      <c r="AR765"/>
      <c r="AS765"/>
      <c r="AT765"/>
      <c r="AU765"/>
      <c r="AV765"/>
      <c r="AW765"/>
      <c r="AX765"/>
      <c r="AY765"/>
    </row>
    <row r="766" spans="43:51" x14ac:dyDescent="0.25">
      <c r="AQ766"/>
      <c r="AR766"/>
      <c r="AS766"/>
      <c r="AT766"/>
      <c r="AU766"/>
      <c r="AV766"/>
      <c r="AW766"/>
      <c r="AX766"/>
      <c r="AY766"/>
    </row>
    <row r="767" spans="43:51" x14ac:dyDescent="0.25">
      <c r="AQ767"/>
      <c r="AR767"/>
      <c r="AS767"/>
      <c r="AT767"/>
      <c r="AU767"/>
      <c r="AV767"/>
      <c r="AW767"/>
      <c r="AX767"/>
      <c r="AY767"/>
    </row>
    <row r="768" spans="43:51" x14ac:dyDescent="0.25">
      <c r="AQ768"/>
      <c r="AR768"/>
      <c r="AS768"/>
      <c r="AT768"/>
      <c r="AU768"/>
      <c r="AV768"/>
      <c r="AW768"/>
      <c r="AX768"/>
      <c r="AY768"/>
    </row>
    <row r="769" spans="43:51" x14ac:dyDescent="0.25">
      <c r="AQ769"/>
      <c r="AR769"/>
      <c r="AS769"/>
      <c r="AT769"/>
      <c r="AU769"/>
      <c r="AV769"/>
      <c r="AW769"/>
      <c r="AX769"/>
      <c r="AY769"/>
    </row>
    <row r="770" spans="43:51" x14ac:dyDescent="0.25">
      <c r="AQ770"/>
      <c r="AR770"/>
      <c r="AS770"/>
      <c r="AT770"/>
      <c r="AU770"/>
      <c r="AV770"/>
      <c r="AW770"/>
      <c r="AX770"/>
      <c r="AY770"/>
    </row>
    <row r="771" spans="43:51" x14ac:dyDescent="0.25">
      <c r="AQ771"/>
      <c r="AR771"/>
      <c r="AS771"/>
      <c r="AT771"/>
      <c r="AU771"/>
      <c r="AV771"/>
      <c r="AW771"/>
      <c r="AX771"/>
      <c r="AY771"/>
    </row>
    <row r="772" spans="43:51" x14ac:dyDescent="0.25">
      <c r="AQ772"/>
      <c r="AR772"/>
      <c r="AS772"/>
      <c r="AT772"/>
      <c r="AU772"/>
      <c r="AV772"/>
      <c r="AW772"/>
      <c r="AX772"/>
      <c r="AY772"/>
    </row>
    <row r="773" spans="43:51" x14ac:dyDescent="0.25">
      <c r="AQ773"/>
      <c r="AR773"/>
      <c r="AS773"/>
      <c r="AT773"/>
      <c r="AU773"/>
      <c r="AV773"/>
      <c r="AW773"/>
      <c r="AX773"/>
      <c r="AY773"/>
    </row>
    <row r="774" spans="43:51" x14ac:dyDescent="0.25">
      <c r="AQ774"/>
      <c r="AR774"/>
      <c r="AS774"/>
      <c r="AT774"/>
      <c r="AU774"/>
      <c r="AV774"/>
      <c r="AW774"/>
      <c r="AX774"/>
      <c r="AY774"/>
    </row>
    <row r="775" spans="43:51" x14ac:dyDescent="0.25">
      <c r="AQ775"/>
      <c r="AR775"/>
      <c r="AS775"/>
      <c r="AT775"/>
      <c r="AU775"/>
      <c r="AV775"/>
      <c r="AW775"/>
      <c r="AX775"/>
      <c r="AY775"/>
    </row>
    <row r="776" spans="43:51" x14ac:dyDescent="0.25">
      <c r="AQ776"/>
      <c r="AR776"/>
      <c r="AS776"/>
      <c r="AT776"/>
      <c r="AU776"/>
      <c r="AV776"/>
      <c r="AW776"/>
      <c r="AX776"/>
      <c r="AY776"/>
    </row>
    <row r="777" spans="43:51" x14ac:dyDescent="0.25">
      <c r="AQ777"/>
      <c r="AR777"/>
      <c r="AS777"/>
      <c r="AT777"/>
      <c r="AU777"/>
      <c r="AV777"/>
      <c r="AW777"/>
      <c r="AX777"/>
      <c r="AY777"/>
    </row>
    <row r="778" spans="43:51" x14ac:dyDescent="0.25">
      <c r="AQ778"/>
      <c r="AR778"/>
      <c r="AS778"/>
      <c r="AT778"/>
      <c r="AU778"/>
      <c r="AV778"/>
      <c r="AW778"/>
      <c r="AX778"/>
      <c r="AY778"/>
    </row>
    <row r="779" spans="43:51" x14ac:dyDescent="0.25">
      <c r="AQ779"/>
      <c r="AR779"/>
      <c r="AS779"/>
      <c r="AT779"/>
      <c r="AU779"/>
      <c r="AV779"/>
      <c r="AW779"/>
      <c r="AX779"/>
      <c r="AY779"/>
    </row>
    <row r="780" spans="43:51" x14ac:dyDescent="0.25">
      <c r="AQ780"/>
      <c r="AR780"/>
      <c r="AS780"/>
      <c r="AT780"/>
      <c r="AU780"/>
      <c r="AV780"/>
      <c r="AW780"/>
      <c r="AX780"/>
      <c r="AY780"/>
    </row>
    <row r="781" spans="43:51" x14ac:dyDescent="0.25">
      <c r="AQ781"/>
      <c r="AR781"/>
      <c r="AS781"/>
      <c r="AT781"/>
      <c r="AU781"/>
      <c r="AV781"/>
      <c r="AW781"/>
      <c r="AX781"/>
      <c r="AY781"/>
    </row>
    <row r="782" spans="43:51" x14ac:dyDescent="0.25">
      <c r="AQ782"/>
      <c r="AR782"/>
      <c r="AS782"/>
      <c r="AT782"/>
      <c r="AU782"/>
      <c r="AV782"/>
      <c r="AW782"/>
      <c r="AX782"/>
      <c r="AY782"/>
    </row>
    <row r="783" spans="43:51" x14ac:dyDescent="0.25">
      <c r="AQ783"/>
      <c r="AR783"/>
      <c r="AS783"/>
      <c r="AT783"/>
      <c r="AU783"/>
      <c r="AV783"/>
      <c r="AW783"/>
      <c r="AX783"/>
      <c r="AY783"/>
    </row>
    <row r="784" spans="43:51" x14ac:dyDescent="0.25">
      <c r="AQ784"/>
      <c r="AR784"/>
      <c r="AS784"/>
      <c r="AT784"/>
      <c r="AU784"/>
      <c r="AV784"/>
      <c r="AW784"/>
      <c r="AX784"/>
      <c r="AY784"/>
    </row>
    <row r="785" spans="43:51" x14ac:dyDescent="0.25">
      <c r="AQ785"/>
      <c r="AR785"/>
      <c r="AS785"/>
      <c r="AT785"/>
      <c r="AU785"/>
      <c r="AV785"/>
      <c r="AW785"/>
      <c r="AX785"/>
      <c r="AY785"/>
    </row>
    <row r="786" spans="43:51" x14ac:dyDescent="0.25">
      <c r="AQ786"/>
      <c r="AR786"/>
      <c r="AS786"/>
      <c r="AT786"/>
      <c r="AU786"/>
      <c r="AV786"/>
      <c r="AW786"/>
      <c r="AX786"/>
      <c r="AY786"/>
    </row>
    <row r="787" spans="43:51" x14ac:dyDescent="0.25">
      <c r="AQ787"/>
      <c r="AR787"/>
      <c r="AS787"/>
      <c r="AT787"/>
      <c r="AU787"/>
      <c r="AV787"/>
      <c r="AW787"/>
      <c r="AX787"/>
      <c r="AY787"/>
    </row>
    <row r="788" spans="43:51" x14ac:dyDescent="0.25">
      <c r="AQ788"/>
      <c r="AR788"/>
      <c r="AS788"/>
      <c r="AT788"/>
      <c r="AU788"/>
      <c r="AV788"/>
      <c r="AW788"/>
      <c r="AX788"/>
      <c r="AY788"/>
    </row>
    <row r="789" spans="43:51" x14ac:dyDescent="0.25">
      <c r="AQ789"/>
      <c r="AR789"/>
      <c r="AS789"/>
      <c r="AT789"/>
      <c r="AU789"/>
      <c r="AV789"/>
      <c r="AW789"/>
      <c r="AX789"/>
      <c r="AY789"/>
    </row>
    <row r="790" spans="43:51" x14ac:dyDescent="0.25">
      <c r="AQ790"/>
      <c r="AR790"/>
      <c r="AS790"/>
      <c r="AT790"/>
      <c r="AU790"/>
      <c r="AV790"/>
      <c r="AW790"/>
      <c r="AX790"/>
      <c r="AY790"/>
    </row>
    <row r="791" spans="43:51" x14ac:dyDescent="0.25">
      <c r="AQ791"/>
      <c r="AR791"/>
      <c r="AS791"/>
      <c r="AT791"/>
      <c r="AU791"/>
      <c r="AV791"/>
      <c r="AW791"/>
      <c r="AX791"/>
      <c r="AY791"/>
    </row>
    <row r="792" spans="43:51" x14ac:dyDescent="0.25">
      <c r="AQ792"/>
      <c r="AR792"/>
      <c r="AS792"/>
      <c r="AT792"/>
      <c r="AU792"/>
      <c r="AV792"/>
      <c r="AW792"/>
      <c r="AX792"/>
      <c r="AY792"/>
    </row>
    <row r="793" spans="43:51" x14ac:dyDescent="0.25">
      <c r="AQ793"/>
      <c r="AR793"/>
      <c r="AS793"/>
      <c r="AT793"/>
      <c r="AU793"/>
      <c r="AV793"/>
      <c r="AW793"/>
      <c r="AX793"/>
      <c r="AY793"/>
    </row>
    <row r="794" spans="43:51" x14ac:dyDescent="0.25">
      <c r="AQ794"/>
      <c r="AR794"/>
      <c r="AS794"/>
      <c r="AT794"/>
      <c r="AU794"/>
      <c r="AV794"/>
      <c r="AW794"/>
      <c r="AX794"/>
      <c r="AY794"/>
    </row>
    <row r="795" spans="43:51" x14ac:dyDescent="0.25">
      <c r="AQ795"/>
      <c r="AR795"/>
      <c r="AS795"/>
      <c r="AT795"/>
      <c r="AU795"/>
      <c r="AV795"/>
      <c r="AW795"/>
      <c r="AX795"/>
      <c r="AY795"/>
    </row>
    <row r="796" spans="43:51" x14ac:dyDescent="0.25">
      <c r="AQ796"/>
      <c r="AR796"/>
      <c r="AS796"/>
      <c r="AT796"/>
      <c r="AU796"/>
      <c r="AV796"/>
      <c r="AW796"/>
      <c r="AX796"/>
      <c r="AY796"/>
    </row>
    <row r="797" spans="43:51" x14ac:dyDescent="0.25">
      <c r="AQ797"/>
      <c r="AR797"/>
      <c r="AS797"/>
      <c r="AT797"/>
      <c r="AU797"/>
      <c r="AV797"/>
      <c r="AW797"/>
      <c r="AX797"/>
      <c r="AY797"/>
    </row>
    <row r="798" spans="43:51" x14ac:dyDescent="0.25">
      <c r="AQ798"/>
      <c r="AR798"/>
      <c r="AS798"/>
      <c r="AT798"/>
      <c r="AU798"/>
      <c r="AV798"/>
      <c r="AW798"/>
      <c r="AX798"/>
      <c r="AY798"/>
    </row>
    <row r="799" spans="43:51" x14ac:dyDescent="0.25">
      <c r="AQ799"/>
      <c r="AR799"/>
      <c r="AS799"/>
      <c r="AT799"/>
      <c r="AU799"/>
      <c r="AV799"/>
      <c r="AW799"/>
      <c r="AX799"/>
      <c r="AY799"/>
    </row>
    <row r="800" spans="43:51" x14ac:dyDescent="0.25">
      <c r="AQ800"/>
      <c r="AR800"/>
      <c r="AS800"/>
      <c r="AT800"/>
      <c r="AU800"/>
      <c r="AV800"/>
      <c r="AW800"/>
      <c r="AX800"/>
      <c r="AY800"/>
    </row>
    <row r="801" spans="43:51" x14ac:dyDescent="0.25">
      <c r="AQ801"/>
      <c r="AR801"/>
      <c r="AS801"/>
      <c r="AT801"/>
      <c r="AU801"/>
      <c r="AV801"/>
      <c r="AW801"/>
      <c r="AX801"/>
      <c r="AY801"/>
    </row>
    <row r="802" spans="43:51" x14ac:dyDescent="0.25">
      <c r="AQ802"/>
      <c r="AR802"/>
      <c r="AS802"/>
      <c r="AT802"/>
      <c r="AU802"/>
      <c r="AV802"/>
      <c r="AW802"/>
      <c r="AX802"/>
      <c r="AY802"/>
    </row>
    <row r="803" spans="43:51" x14ac:dyDescent="0.25">
      <c r="AQ803"/>
      <c r="AR803"/>
      <c r="AS803"/>
      <c r="AT803"/>
      <c r="AU803"/>
      <c r="AV803"/>
      <c r="AW803"/>
      <c r="AX803"/>
      <c r="AY803"/>
    </row>
    <row r="804" spans="43:51" x14ac:dyDescent="0.25">
      <c r="AQ804"/>
      <c r="AR804"/>
      <c r="AS804"/>
      <c r="AT804"/>
      <c r="AU804"/>
      <c r="AV804"/>
      <c r="AW804"/>
      <c r="AX804"/>
      <c r="AY804"/>
    </row>
    <row r="805" spans="43:51" x14ac:dyDescent="0.25">
      <c r="AQ805"/>
      <c r="AR805"/>
      <c r="AS805"/>
      <c r="AT805"/>
      <c r="AU805"/>
      <c r="AV805"/>
      <c r="AW805"/>
      <c r="AX805"/>
      <c r="AY805"/>
    </row>
    <row r="806" spans="43:51" x14ac:dyDescent="0.25">
      <c r="AQ806"/>
      <c r="AR806"/>
      <c r="AS806"/>
      <c r="AT806"/>
      <c r="AU806"/>
      <c r="AV806"/>
      <c r="AW806"/>
      <c r="AX806"/>
      <c r="AY806"/>
    </row>
    <row r="807" spans="43:51" x14ac:dyDescent="0.25">
      <c r="AQ807"/>
      <c r="AR807"/>
      <c r="AS807"/>
      <c r="AT807"/>
      <c r="AU807"/>
      <c r="AV807"/>
      <c r="AW807"/>
      <c r="AX807"/>
      <c r="AY807"/>
    </row>
    <row r="808" spans="43:51" x14ac:dyDescent="0.25">
      <c r="AQ808"/>
      <c r="AR808"/>
      <c r="AS808"/>
      <c r="AT808"/>
      <c r="AU808"/>
      <c r="AV808"/>
      <c r="AW808"/>
      <c r="AX808"/>
      <c r="AY808"/>
    </row>
    <row r="809" spans="43:51" x14ac:dyDescent="0.25">
      <c r="AQ809"/>
      <c r="AR809"/>
      <c r="AS809"/>
      <c r="AT809"/>
      <c r="AU809"/>
      <c r="AV809"/>
      <c r="AW809"/>
      <c r="AX809"/>
      <c r="AY809"/>
    </row>
    <row r="810" spans="43:51" x14ac:dyDescent="0.25">
      <c r="AQ810"/>
      <c r="AR810"/>
      <c r="AS810"/>
      <c r="AT810"/>
      <c r="AU810"/>
      <c r="AV810"/>
      <c r="AW810"/>
      <c r="AX810"/>
      <c r="AY810"/>
    </row>
    <row r="811" spans="43:51" x14ac:dyDescent="0.25">
      <c r="AQ811"/>
      <c r="AR811"/>
      <c r="AS811"/>
      <c r="AT811"/>
      <c r="AU811"/>
      <c r="AV811"/>
      <c r="AW811"/>
      <c r="AX811"/>
      <c r="AY811"/>
    </row>
    <row r="812" spans="43:51" x14ac:dyDescent="0.25">
      <c r="AQ812"/>
      <c r="AR812"/>
      <c r="AS812"/>
      <c r="AT812"/>
      <c r="AU812"/>
      <c r="AV812"/>
      <c r="AW812"/>
      <c r="AX812"/>
      <c r="AY812"/>
    </row>
    <row r="813" spans="43:51" x14ac:dyDescent="0.25">
      <c r="AQ813"/>
      <c r="AR813"/>
      <c r="AS813"/>
      <c r="AT813"/>
      <c r="AU813"/>
      <c r="AV813"/>
      <c r="AW813"/>
      <c r="AX813"/>
      <c r="AY813"/>
    </row>
    <row r="814" spans="43:51" x14ac:dyDescent="0.25">
      <c r="AQ814"/>
      <c r="AR814"/>
      <c r="AS814"/>
      <c r="AT814"/>
      <c r="AU814"/>
      <c r="AV814"/>
      <c r="AW814"/>
      <c r="AX814"/>
      <c r="AY814"/>
    </row>
    <row r="815" spans="43:51" x14ac:dyDescent="0.25">
      <c r="AQ815"/>
      <c r="AR815"/>
      <c r="AS815"/>
      <c r="AT815"/>
      <c r="AU815"/>
      <c r="AV815"/>
      <c r="AW815"/>
      <c r="AX815"/>
      <c r="AY815"/>
    </row>
    <row r="816" spans="43:51" x14ac:dyDescent="0.25">
      <c r="AQ816"/>
      <c r="AR816"/>
      <c r="AS816"/>
      <c r="AT816"/>
      <c r="AU816"/>
      <c r="AV816"/>
      <c r="AW816"/>
      <c r="AX816"/>
      <c r="AY816"/>
    </row>
    <row r="817" spans="43:51" x14ac:dyDescent="0.25">
      <c r="AQ817"/>
      <c r="AR817"/>
      <c r="AS817"/>
      <c r="AT817"/>
      <c r="AU817"/>
      <c r="AV817"/>
      <c r="AW817"/>
      <c r="AX817"/>
      <c r="AY817"/>
    </row>
    <row r="818" spans="43:51" x14ac:dyDescent="0.25">
      <c r="AQ818"/>
      <c r="AR818"/>
      <c r="AS818"/>
      <c r="AT818"/>
      <c r="AU818"/>
      <c r="AV818"/>
      <c r="AW818"/>
      <c r="AX818"/>
      <c r="AY818"/>
    </row>
    <row r="819" spans="43:51" x14ac:dyDescent="0.25">
      <c r="AQ819"/>
      <c r="AR819"/>
      <c r="AS819"/>
      <c r="AT819"/>
      <c r="AU819"/>
      <c r="AV819"/>
      <c r="AW819"/>
      <c r="AX819"/>
      <c r="AY819"/>
    </row>
    <row r="820" spans="43:51" x14ac:dyDescent="0.25">
      <c r="AQ820"/>
      <c r="AR820"/>
      <c r="AS820"/>
      <c r="AT820"/>
      <c r="AU820"/>
      <c r="AV820"/>
      <c r="AW820"/>
      <c r="AX820"/>
      <c r="AY820"/>
    </row>
    <row r="821" spans="43:51" x14ac:dyDescent="0.25">
      <c r="AQ821"/>
      <c r="AR821"/>
      <c r="AS821"/>
      <c r="AT821"/>
      <c r="AU821"/>
      <c r="AV821"/>
      <c r="AW821"/>
      <c r="AX821"/>
      <c r="AY821"/>
    </row>
    <row r="822" spans="43:51" x14ac:dyDescent="0.25">
      <c r="AQ822"/>
      <c r="AR822"/>
      <c r="AS822"/>
      <c r="AT822"/>
      <c r="AU822"/>
      <c r="AV822"/>
      <c r="AW822"/>
      <c r="AX822"/>
      <c r="AY822"/>
    </row>
    <row r="823" spans="43:51" x14ac:dyDescent="0.25">
      <c r="AQ823"/>
      <c r="AR823"/>
      <c r="AS823"/>
      <c r="AT823"/>
      <c r="AU823"/>
      <c r="AV823"/>
      <c r="AW823"/>
      <c r="AX823"/>
      <c r="AY823"/>
    </row>
    <row r="824" spans="43:51" x14ac:dyDescent="0.25">
      <c r="AQ824"/>
      <c r="AR824"/>
      <c r="AS824"/>
      <c r="AT824"/>
      <c r="AU824"/>
      <c r="AV824"/>
      <c r="AW824"/>
      <c r="AX824"/>
      <c r="AY824"/>
    </row>
    <row r="825" spans="43:51" x14ac:dyDescent="0.25">
      <c r="AQ825"/>
      <c r="AR825"/>
      <c r="AS825"/>
      <c r="AT825"/>
      <c r="AU825"/>
      <c r="AV825"/>
      <c r="AW825"/>
      <c r="AX825"/>
      <c r="AY825"/>
    </row>
    <row r="826" spans="43:51" x14ac:dyDescent="0.25">
      <c r="AQ826"/>
      <c r="AR826"/>
      <c r="AS826"/>
      <c r="AT826"/>
      <c r="AU826"/>
      <c r="AV826"/>
      <c r="AW826"/>
      <c r="AX826"/>
      <c r="AY826"/>
    </row>
    <row r="827" spans="43:51" x14ac:dyDescent="0.25">
      <c r="AQ827"/>
      <c r="AR827"/>
      <c r="AS827"/>
      <c r="AT827"/>
      <c r="AU827"/>
      <c r="AV827"/>
      <c r="AW827"/>
      <c r="AX827"/>
      <c r="AY827"/>
    </row>
    <row r="828" spans="43:51" x14ac:dyDescent="0.25">
      <c r="AQ828"/>
      <c r="AR828"/>
      <c r="AS828"/>
      <c r="AT828"/>
      <c r="AU828"/>
      <c r="AV828"/>
      <c r="AW828"/>
      <c r="AX828"/>
      <c r="AY828"/>
    </row>
    <row r="829" spans="43:51" x14ac:dyDescent="0.25">
      <c r="AQ829"/>
      <c r="AR829"/>
      <c r="AS829"/>
      <c r="AT829"/>
      <c r="AU829"/>
      <c r="AV829"/>
      <c r="AW829"/>
      <c r="AX829"/>
      <c r="AY829"/>
    </row>
    <row r="830" spans="43:51" x14ac:dyDescent="0.25">
      <c r="AQ830"/>
      <c r="AR830"/>
      <c r="AS830"/>
      <c r="AT830"/>
      <c r="AU830"/>
      <c r="AV830"/>
      <c r="AW830"/>
      <c r="AX830"/>
      <c r="AY830"/>
    </row>
    <row r="831" spans="43:51" x14ac:dyDescent="0.25">
      <c r="AQ831"/>
      <c r="AR831"/>
      <c r="AS831"/>
      <c r="AT831"/>
      <c r="AU831"/>
      <c r="AV831"/>
      <c r="AW831"/>
      <c r="AX831"/>
      <c r="AY831"/>
    </row>
    <row r="832" spans="43:51" x14ac:dyDescent="0.25">
      <c r="AQ832"/>
      <c r="AR832"/>
      <c r="AS832"/>
      <c r="AT832"/>
      <c r="AU832"/>
      <c r="AV832"/>
      <c r="AW832"/>
      <c r="AX832"/>
      <c r="AY832"/>
    </row>
    <row r="833" spans="43:51" x14ac:dyDescent="0.25">
      <c r="AQ833"/>
      <c r="AR833"/>
      <c r="AS833"/>
      <c r="AT833"/>
      <c r="AU833"/>
      <c r="AV833"/>
      <c r="AW833"/>
      <c r="AX833"/>
      <c r="AY833"/>
    </row>
    <row r="834" spans="43:51" x14ac:dyDescent="0.25">
      <c r="AQ834"/>
      <c r="AR834"/>
      <c r="AS834"/>
      <c r="AT834"/>
      <c r="AU834"/>
      <c r="AV834"/>
      <c r="AW834"/>
      <c r="AX834"/>
      <c r="AY834"/>
    </row>
    <row r="835" spans="43:51" x14ac:dyDescent="0.25">
      <c r="AQ835"/>
      <c r="AR835"/>
      <c r="AS835"/>
      <c r="AT835"/>
      <c r="AU835"/>
      <c r="AV835"/>
      <c r="AW835"/>
      <c r="AX835"/>
      <c r="AY835"/>
    </row>
    <row r="836" spans="43:51" x14ac:dyDescent="0.25">
      <c r="AQ836"/>
      <c r="AR836"/>
      <c r="AS836"/>
      <c r="AT836"/>
      <c r="AU836"/>
      <c r="AV836"/>
      <c r="AW836"/>
      <c r="AX836"/>
      <c r="AY836"/>
    </row>
    <row r="837" spans="43:51" x14ac:dyDescent="0.25">
      <c r="AQ837"/>
      <c r="AR837"/>
      <c r="AS837"/>
      <c r="AT837"/>
      <c r="AU837"/>
      <c r="AV837"/>
      <c r="AW837"/>
      <c r="AX837"/>
      <c r="AY837"/>
    </row>
    <row r="838" spans="43:51" x14ac:dyDescent="0.25">
      <c r="AQ838"/>
      <c r="AR838"/>
      <c r="AS838"/>
      <c r="AT838"/>
      <c r="AU838"/>
      <c r="AV838"/>
      <c r="AW838"/>
      <c r="AX838"/>
      <c r="AY838"/>
    </row>
    <row r="839" spans="43:51" x14ac:dyDescent="0.25">
      <c r="AQ839"/>
      <c r="AR839"/>
      <c r="AS839"/>
      <c r="AT839"/>
      <c r="AU839"/>
      <c r="AV839"/>
      <c r="AW839"/>
      <c r="AX839"/>
      <c r="AY839"/>
    </row>
    <row r="840" spans="43:51" x14ac:dyDescent="0.25">
      <c r="AQ840"/>
      <c r="AR840"/>
      <c r="AS840"/>
      <c r="AT840"/>
      <c r="AU840"/>
      <c r="AV840"/>
      <c r="AW840"/>
      <c r="AX840"/>
      <c r="AY840"/>
    </row>
    <row r="841" spans="43:51" x14ac:dyDescent="0.25">
      <c r="AQ841"/>
      <c r="AR841"/>
      <c r="AS841"/>
      <c r="AT841"/>
      <c r="AU841"/>
      <c r="AV841"/>
      <c r="AW841"/>
      <c r="AX841"/>
      <c r="AY841"/>
    </row>
    <row r="842" spans="43:51" x14ac:dyDescent="0.25">
      <c r="AQ842"/>
      <c r="AR842"/>
      <c r="AS842"/>
      <c r="AT842"/>
      <c r="AU842"/>
      <c r="AV842"/>
      <c r="AW842"/>
      <c r="AX842"/>
      <c r="AY842"/>
    </row>
    <row r="843" spans="43:51" x14ac:dyDescent="0.25">
      <c r="AQ843"/>
      <c r="AR843"/>
      <c r="AS843"/>
      <c r="AT843"/>
      <c r="AU843"/>
      <c r="AV843"/>
      <c r="AW843"/>
      <c r="AX843"/>
      <c r="AY843"/>
    </row>
    <row r="844" spans="43:51" x14ac:dyDescent="0.25">
      <c r="AQ844"/>
      <c r="AR844"/>
      <c r="AS844"/>
      <c r="AT844"/>
      <c r="AU844"/>
      <c r="AV844"/>
      <c r="AW844"/>
      <c r="AX844"/>
      <c r="AY844"/>
    </row>
    <row r="845" spans="43:51" x14ac:dyDescent="0.25">
      <c r="AQ845"/>
      <c r="AR845"/>
      <c r="AS845"/>
      <c r="AT845"/>
      <c r="AU845"/>
      <c r="AV845"/>
      <c r="AW845"/>
      <c r="AX845"/>
      <c r="AY845"/>
    </row>
    <row r="846" spans="43:51" x14ac:dyDescent="0.25">
      <c r="AQ846"/>
      <c r="AR846"/>
      <c r="AS846"/>
      <c r="AT846"/>
      <c r="AU846"/>
      <c r="AV846"/>
      <c r="AW846"/>
      <c r="AX846"/>
      <c r="AY846"/>
    </row>
    <row r="847" spans="43:51" x14ac:dyDescent="0.25">
      <c r="AQ847"/>
      <c r="AR847"/>
      <c r="AS847"/>
      <c r="AT847"/>
      <c r="AU847"/>
      <c r="AV847"/>
      <c r="AW847"/>
      <c r="AX847"/>
      <c r="AY847"/>
    </row>
    <row r="848" spans="43:51" x14ac:dyDescent="0.25">
      <c r="AQ848"/>
      <c r="AR848"/>
      <c r="AS848"/>
      <c r="AT848"/>
      <c r="AU848"/>
      <c r="AV848"/>
      <c r="AW848"/>
      <c r="AX848"/>
      <c r="AY848"/>
    </row>
    <row r="849" spans="43:51" x14ac:dyDescent="0.25">
      <c r="AQ849"/>
      <c r="AR849"/>
      <c r="AS849"/>
      <c r="AT849"/>
      <c r="AU849"/>
      <c r="AV849"/>
      <c r="AW849"/>
      <c r="AX849"/>
      <c r="AY849"/>
    </row>
    <row r="850" spans="43:51" x14ac:dyDescent="0.25">
      <c r="AQ850"/>
      <c r="AR850"/>
      <c r="AS850"/>
      <c r="AT850"/>
      <c r="AU850"/>
      <c r="AV850"/>
      <c r="AW850"/>
      <c r="AX850"/>
      <c r="AY850"/>
    </row>
    <row r="851" spans="43:51" x14ac:dyDescent="0.25">
      <c r="AQ851"/>
      <c r="AR851"/>
      <c r="AS851"/>
      <c r="AT851"/>
      <c r="AU851"/>
      <c r="AV851"/>
      <c r="AW851"/>
      <c r="AX851"/>
      <c r="AY851"/>
    </row>
    <row r="852" spans="43:51" x14ac:dyDescent="0.25">
      <c r="AQ852"/>
      <c r="AR852"/>
      <c r="AS852"/>
      <c r="AT852"/>
      <c r="AU852"/>
      <c r="AV852"/>
      <c r="AW852"/>
      <c r="AX852"/>
      <c r="AY852"/>
    </row>
    <row r="853" spans="43:51" x14ac:dyDescent="0.25">
      <c r="AQ853"/>
      <c r="AR853"/>
      <c r="AS853"/>
      <c r="AT853"/>
      <c r="AU853"/>
      <c r="AV853"/>
      <c r="AW853"/>
      <c r="AX853"/>
      <c r="AY853"/>
    </row>
    <row r="854" spans="43:51" x14ac:dyDescent="0.25">
      <c r="AQ854"/>
      <c r="AR854"/>
      <c r="AS854"/>
      <c r="AT854"/>
      <c r="AU854"/>
      <c r="AV854"/>
      <c r="AW854"/>
      <c r="AX854"/>
      <c r="AY854"/>
    </row>
    <row r="855" spans="43:51" x14ac:dyDescent="0.25">
      <c r="AQ855"/>
      <c r="AR855"/>
      <c r="AS855"/>
      <c r="AT855"/>
      <c r="AU855"/>
      <c r="AV855"/>
      <c r="AW855"/>
      <c r="AX855"/>
      <c r="AY855"/>
    </row>
    <row r="856" spans="43:51" x14ac:dyDescent="0.25">
      <c r="AQ856"/>
      <c r="AR856"/>
      <c r="AS856"/>
      <c r="AT856"/>
      <c r="AU856"/>
      <c r="AV856"/>
      <c r="AW856"/>
      <c r="AX856"/>
      <c r="AY856"/>
    </row>
    <row r="857" spans="43:51" x14ac:dyDescent="0.25">
      <c r="AQ857"/>
      <c r="AR857"/>
      <c r="AS857"/>
      <c r="AT857"/>
      <c r="AU857"/>
      <c r="AV857"/>
      <c r="AW857"/>
      <c r="AX857"/>
      <c r="AY857"/>
    </row>
    <row r="858" spans="43:51" x14ac:dyDescent="0.25">
      <c r="AQ858"/>
      <c r="AR858"/>
      <c r="AS858"/>
      <c r="AT858"/>
      <c r="AU858"/>
      <c r="AV858"/>
      <c r="AW858"/>
      <c r="AX858"/>
      <c r="AY858"/>
    </row>
    <row r="859" spans="43:51" x14ac:dyDescent="0.25">
      <c r="AQ859"/>
      <c r="AR859"/>
      <c r="AS859"/>
      <c r="AT859"/>
      <c r="AU859"/>
      <c r="AV859"/>
      <c r="AW859"/>
      <c r="AX859"/>
      <c r="AY859"/>
    </row>
    <row r="860" spans="43:51" x14ac:dyDescent="0.25">
      <c r="AQ860"/>
      <c r="AR860"/>
      <c r="AS860"/>
      <c r="AT860"/>
      <c r="AU860"/>
      <c r="AV860"/>
      <c r="AW860"/>
      <c r="AX860"/>
      <c r="AY860"/>
    </row>
    <row r="861" spans="43:51" x14ac:dyDescent="0.25">
      <c r="AQ861"/>
      <c r="AR861"/>
      <c r="AS861"/>
      <c r="AT861"/>
      <c r="AU861"/>
      <c r="AV861"/>
      <c r="AW861"/>
      <c r="AX861"/>
      <c r="AY861"/>
    </row>
    <row r="862" spans="43:51" x14ac:dyDescent="0.25">
      <c r="AQ862"/>
      <c r="AR862"/>
      <c r="AS862"/>
      <c r="AT862"/>
      <c r="AU862"/>
      <c r="AV862"/>
      <c r="AW862"/>
      <c r="AX862"/>
      <c r="AY862"/>
    </row>
    <row r="863" spans="43:51" x14ac:dyDescent="0.25">
      <c r="AQ863"/>
      <c r="AR863"/>
      <c r="AS863"/>
      <c r="AT863"/>
      <c r="AU863"/>
      <c r="AV863"/>
      <c r="AW863"/>
      <c r="AX863"/>
      <c r="AY863"/>
    </row>
    <row r="864" spans="43:51" x14ac:dyDescent="0.25">
      <c r="AQ864"/>
      <c r="AR864"/>
      <c r="AS864"/>
      <c r="AT864"/>
      <c r="AU864"/>
      <c r="AV864"/>
      <c r="AW864"/>
      <c r="AX864"/>
      <c r="AY864"/>
    </row>
    <row r="865" spans="43:51" x14ac:dyDescent="0.25">
      <c r="AQ865"/>
      <c r="AR865"/>
      <c r="AS865"/>
      <c r="AT865"/>
      <c r="AU865"/>
      <c r="AV865"/>
      <c r="AW865"/>
      <c r="AX865"/>
      <c r="AY865"/>
    </row>
    <row r="866" spans="43:51" x14ac:dyDescent="0.25">
      <c r="AQ866"/>
      <c r="AR866"/>
      <c r="AS866"/>
      <c r="AT866"/>
      <c r="AU866"/>
      <c r="AV866"/>
      <c r="AW866"/>
      <c r="AX866"/>
      <c r="AY866"/>
    </row>
    <row r="867" spans="43:51" x14ac:dyDescent="0.25">
      <c r="AQ867"/>
      <c r="AR867"/>
      <c r="AS867"/>
      <c r="AT867"/>
      <c r="AU867"/>
      <c r="AV867"/>
      <c r="AW867"/>
      <c r="AX867"/>
      <c r="AY867"/>
    </row>
    <row r="868" spans="43:51" x14ac:dyDescent="0.25">
      <c r="AQ868"/>
      <c r="AR868"/>
      <c r="AS868"/>
      <c r="AT868"/>
      <c r="AU868"/>
      <c r="AV868"/>
      <c r="AW868"/>
      <c r="AX868"/>
      <c r="AY868"/>
    </row>
    <row r="869" spans="43:51" x14ac:dyDescent="0.25">
      <c r="AQ869"/>
      <c r="AR869"/>
      <c r="AS869"/>
      <c r="AT869"/>
      <c r="AU869"/>
      <c r="AV869"/>
      <c r="AW869"/>
      <c r="AX869"/>
      <c r="AY869"/>
    </row>
    <row r="870" spans="43:51" x14ac:dyDescent="0.25">
      <c r="AQ870"/>
      <c r="AR870"/>
      <c r="AS870"/>
      <c r="AT870"/>
      <c r="AU870"/>
      <c r="AV870"/>
      <c r="AW870"/>
      <c r="AX870"/>
      <c r="AY870"/>
    </row>
    <row r="871" spans="43:51" x14ac:dyDescent="0.25">
      <c r="AQ871"/>
      <c r="AR871"/>
      <c r="AS871"/>
      <c r="AT871"/>
      <c r="AU871"/>
      <c r="AV871"/>
      <c r="AW871"/>
      <c r="AX871"/>
      <c r="AY871"/>
    </row>
    <row r="872" spans="43:51" x14ac:dyDescent="0.25">
      <c r="AQ872"/>
      <c r="AR872"/>
      <c r="AS872"/>
      <c r="AT872"/>
      <c r="AU872"/>
      <c r="AV872"/>
      <c r="AW872"/>
      <c r="AX872"/>
      <c r="AY872"/>
    </row>
    <row r="873" spans="43:51" x14ac:dyDescent="0.25">
      <c r="AQ873"/>
      <c r="AR873"/>
      <c r="AS873"/>
      <c r="AT873"/>
      <c r="AU873"/>
      <c r="AV873"/>
      <c r="AW873"/>
      <c r="AX873"/>
      <c r="AY873"/>
    </row>
    <row r="874" spans="43:51" x14ac:dyDescent="0.25">
      <c r="AQ874"/>
      <c r="AR874"/>
      <c r="AS874"/>
      <c r="AT874"/>
      <c r="AU874"/>
      <c r="AV874"/>
      <c r="AW874"/>
      <c r="AX874"/>
      <c r="AY874"/>
    </row>
    <row r="875" spans="43:51" x14ac:dyDescent="0.25">
      <c r="AQ875"/>
      <c r="AR875"/>
      <c r="AS875"/>
      <c r="AT875"/>
      <c r="AU875"/>
      <c r="AV875"/>
      <c r="AW875"/>
      <c r="AX875"/>
      <c r="AY875"/>
    </row>
    <row r="876" spans="43:51" x14ac:dyDescent="0.25">
      <c r="AQ876"/>
      <c r="AR876"/>
      <c r="AS876"/>
      <c r="AT876"/>
      <c r="AU876"/>
      <c r="AV876"/>
      <c r="AW876"/>
      <c r="AX876"/>
      <c r="AY876"/>
    </row>
    <row r="877" spans="43:51" x14ac:dyDescent="0.25">
      <c r="AQ877"/>
      <c r="AR877"/>
      <c r="AS877"/>
      <c r="AT877"/>
      <c r="AU877"/>
      <c r="AV877"/>
      <c r="AW877"/>
      <c r="AX877"/>
      <c r="AY877"/>
    </row>
    <row r="878" spans="43:51" x14ac:dyDescent="0.25">
      <c r="AQ878"/>
      <c r="AR878"/>
      <c r="AS878"/>
      <c r="AT878"/>
      <c r="AU878"/>
      <c r="AV878"/>
      <c r="AW878"/>
      <c r="AX878"/>
      <c r="AY878"/>
    </row>
    <row r="879" spans="43:51" x14ac:dyDescent="0.25">
      <c r="AQ879"/>
      <c r="AR879"/>
      <c r="AS879"/>
      <c r="AT879"/>
      <c r="AU879"/>
      <c r="AV879"/>
      <c r="AW879"/>
      <c r="AX879"/>
      <c r="AY879"/>
    </row>
    <row r="880" spans="43:51" x14ac:dyDescent="0.25">
      <c r="AQ880"/>
      <c r="AR880"/>
      <c r="AS880"/>
      <c r="AT880"/>
      <c r="AU880"/>
      <c r="AV880"/>
      <c r="AW880"/>
      <c r="AX880"/>
      <c r="AY880"/>
    </row>
    <row r="881" spans="43:51" x14ac:dyDescent="0.25">
      <c r="AQ881"/>
      <c r="AR881"/>
      <c r="AS881"/>
      <c r="AT881"/>
      <c r="AU881"/>
      <c r="AV881"/>
      <c r="AW881"/>
      <c r="AX881"/>
      <c r="AY881"/>
    </row>
    <row r="882" spans="43:51" x14ac:dyDescent="0.25">
      <c r="AQ882"/>
      <c r="AR882"/>
      <c r="AS882"/>
      <c r="AT882"/>
      <c r="AU882"/>
      <c r="AV882"/>
      <c r="AW882"/>
      <c r="AX882"/>
      <c r="AY882"/>
    </row>
    <row r="883" spans="43:51" x14ac:dyDescent="0.25">
      <c r="AQ883"/>
      <c r="AR883"/>
      <c r="AS883"/>
      <c r="AT883"/>
      <c r="AU883"/>
      <c r="AV883"/>
      <c r="AW883"/>
      <c r="AX883"/>
      <c r="AY883"/>
    </row>
    <row r="884" spans="43:51" x14ac:dyDescent="0.25">
      <c r="AQ884"/>
      <c r="AR884"/>
      <c r="AS884"/>
      <c r="AT884"/>
      <c r="AU884"/>
      <c r="AV884"/>
      <c r="AW884"/>
      <c r="AX884"/>
      <c r="AY884"/>
    </row>
    <row r="885" spans="43:51" x14ac:dyDescent="0.25">
      <c r="AQ885"/>
      <c r="AR885"/>
      <c r="AS885"/>
      <c r="AT885"/>
      <c r="AU885"/>
      <c r="AV885"/>
      <c r="AW885"/>
      <c r="AX885"/>
      <c r="AY885"/>
    </row>
    <row r="886" spans="43:51" x14ac:dyDescent="0.25">
      <c r="AQ886"/>
      <c r="AR886"/>
      <c r="AS886"/>
      <c r="AT886"/>
      <c r="AU886"/>
      <c r="AV886"/>
      <c r="AW886"/>
      <c r="AX886"/>
      <c r="AY886"/>
    </row>
    <row r="887" spans="43:51" x14ac:dyDescent="0.25">
      <c r="AQ887"/>
      <c r="AR887"/>
      <c r="AS887"/>
      <c r="AT887"/>
      <c r="AU887"/>
      <c r="AV887"/>
      <c r="AW887"/>
      <c r="AX887"/>
      <c r="AY887"/>
    </row>
    <row r="888" spans="43:51" x14ac:dyDescent="0.25">
      <c r="AQ888"/>
      <c r="AR888"/>
      <c r="AS888"/>
      <c r="AT888"/>
      <c r="AU888"/>
      <c r="AV888"/>
      <c r="AW888"/>
      <c r="AX888"/>
      <c r="AY888"/>
    </row>
    <row r="889" spans="43:51" x14ac:dyDescent="0.25">
      <c r="AQ889"/>
      <c r="AR889"/>
      <c r="AS889"/>
      <c r="AT889"/>
      <c r="AU889"/>
      <c r="AV889"/>
      <c r="AW889"/>
      <c r="AX889"/>
      <c r="AY889"/>
    </row>
    <row r="890" spans="43:51" x14ac:dyDescent="0.25">
      <c r="AQ890"/>
      <c r="AR890"/>
      <c r="AS890"/>
      <c r="AT890"/>
      <c r="AU890"/>
      <c r="AV890"/>
      <c r="AW890"/>
      <c r="AX890"/>
      <c r="AY890"/>
    </row>
    <row r="891" spans="43:51" x14ac:dyDescent="0.25">
      <c r="AQ891"/>
      <c r="AR891"/>
      <c r="AS891"/>
      <c r="AT891"/>
      <c r="AU891"/>
      <c r="AV891"/>
      <c r="AW891"/>
      <c r="AX891"/>
      <c r="AY891"/>
    </row>
    <row r="892" spans="43:51" x14ac:dyDescent="0.25">
      <c r="AQ892"/>
      <c r="AR892"/>
      <c r="AS892"/>
      <c r="AT892"/>
      <c r="AU892"/>
      <c r="AV892"/>
      <c r="AW892"/>
      <c r="AX892"/>
      <c r="AY892"/>
    </row>
    <row r="893" spans="43:51" x14ac:dyDescent="0.25">
      <c r="AQ893"/>
      <c r="AR893"/>
      <c r="AS893"/>
      <c r="AT893"/>
      <c r="AU893"/>
      <c r="AV893"/>
      <c r="AW893"/>
      <c r="AX893"/>
      <c r="AY893"/>
    </row>
    <row r="894" spans="43:51" x14ac:dyDescent="0.25">
      <c r="AQ894"/>
      <c r="AR894"/>
      <c r="AS894"/>
      <c r="AT894"/>
      <c r="AU894"/>
      <c r="AV894"/>
      <c r="AW894"/>
      <c r="AX894"/>
      <c r="AY894"/>
    </row>
    <row r="895" spans="43:51" x14ac:dyDescent="0.25">
      <c r="AQ895"/>
      <c r="AR895"/>
      <c r="AS895"/>
      <c r="AT895"/>
      <c r="AU895"/>
      <c r="AV895"/>
      <c r="AW895"/>
      <c r="AX895"/>
      <c r="AY895"/>
    </row>
    <row r="896" spans="43:51" x14ac:dyDescent="0.25">
      <c r="AQ896"/>
      <c r="AR896"/>
      <c r="AS896"/>
      <c r="AT896"/>
      <c r="AU896"/>
      <c r="AV896"/>
      <c r="AW896"/>
      <c r="AX896"/>
      <c r="AY896"/>
    </row>
    <row r="897" spans="43:51" x14ac:dyDescent="0.25">
      <c r="AQ897"/>
      <c r="AR897"/>
      <c r="AS897"/>
      <c r="AT897"/>
      <c r="AU897"/>
      <c r="AV897"/>
      <c r="AW897"/>
      <c r="AX897"/>
      <c r="AY897"/>
    </row>
    <row r="898" spans="43:51" x14ac:dyDescent="0.25">
      <c r="AQ898"/>
      <c r="AR898"/>
      <c r="AS898"/>
      <c r="AT898"/>
      <c r="AU898"/>
      <c r="AV898"/>
      <c r="AW898"/>
      <c r="AX898"/>
      <c r="AY898"/>
    </row>
    <row r="899" spans="43:51" x14ac:dyDescent="0.25">
      <c r="AQ899"/>
      <c r="AR899"/>
      <c r="AS899"/>
      <c r="AT899"/>
      <c r="AU899"/>
      <c r="AV899"/>
      <c r="AW899"/>
      <c r="AX899"/>
      <c r="AY899"/>
    </row>
    <row r="900" spans="43:51" x14ac:dyDescent="0.25">
      <c r="AQ900"/>
      <c r="AR900"/>
      <c r="AS900"/>
      <c r="AT900"/>
      <c r="AU900"/>
      <c r="AV900"/>
      <c r="AW900"/>
      <c r="AX900"/>
      <c r="AY900"/>
    </row>
    <row r="901" spans="43:51" x14ac:dyDescent="0.25">
      <c r="AQ901"/>
      <c r="AR901"/>
      <c r="AS901"/>
      <c r="AT901"/>
      <c r="AU901"/>
      <c r="AV901"/>
      <c r="AW901"/>
      <c r="AX901"/>
      <c r="AY901"/>
    </row>
    <row r="902" spans="43:51" x14ac:dyDescent="0.25">
      <c r="AQ902"/>
      <c r="AR902"/>
      <c r="AS902"/>
      <c r="AT902"/>
      <c r="AU902"/>
      <c r="AV902"/>
      <c r="AW902"/>
      <c r="AX902"/>
      <c r="AY902"/>
    </row>
    <row r="903" spans="43:51" x14ac:dyDescent="0.25">
      <c r="AQ903"/>
      <c r="AR903"/>
      <c r="AS903"/>
      <c r="AT903"/>
      <c r="AU903"/>
      <c r="AV903"/>
      <c r="AW903"/>
      <c r="AX903"/>
      <c r="AY903"/>
    </row>
    <row r="904" spans="43:51" x14ac:dyDescent="0.25">
      <c r="AQ904"/>
      <c r="AR904"/>
      <c r="AS904"/>
      <c r="AT904"/>
      <c r="AU904"/>
      <c r="AV904"/>
      <c r="AW904"/>
      <c r="AX904"/>
      <c r="AY904"/>
    </row>
    <row r="905" spans="43:51" x14ac:dyDescent="0.25">
      <c r="AQ905"/>
      <c r="AR905"/>
      <c r="AS905"/>
      <c r="AT905"/>
      <c r="AU905"/>
      <c r="AV905"/>
      <c r="AW905"/>
      <c r="AX905"/>
      <c r="AY905"/>
    </row>
    <row r="906" spans="43:51" x14ac:dyDescent="0.25">
      <c r="AQ906"/>
      <c r="AR906"/>
      <c r="AS906"/>
      <c r="AT906"/>
      <c r="AU906"/>
      <c r="AV906"/>
      <c r="AW906"/>
      <c r="AX906"/>
      <c r="AY906"/>
    </row>
    <row r="907" spans="43:51" x14ac:dyDescent="0.25">
      <c r="AQ907"/>
      <c r="AR907"/>
      <c r="AS907"/>
      <c r="AT907"/>
      <c r="AU907"/>
      <c r="AV907"/>
      <c r="AW907"/>
      <c r="AX907"/>
      <c r="AY907"/>
    </row>
    <row r="908" spans="43:51" x14ac:dyDescent="0.25">
      <c r="AQ908"/>
      <c r="AR908"/>
      <c r="AS908"/>
      <c r="AT908"/>
      <c r="AU908"/>
      <c r="AV908"/>
      <c r="AW908"/>
      <c r="AX908"/>
      <c r="AY908"/>
    </row>
    <row r="909" spans="43:51" x14ac:dyDescent="0.25">
      <c r="AQ909"/>
      <c r="AR909"/>
      <c r="AS909"/>
      <c r="AT909"/>
      <c r="AU909"/>
      <c r="AV909"/>
      <c r="AW909"/>
      <c r="AX909"/>
      <c r="AY909"/>
    </row>
    <row r="910" spans="43:51" x14ac:dyDescent="0.25">
      <c r="AQ910"/>
      <c r="AR910"/>
      <c r="AS910"/>
      <c r="AT910"/>
      <c r="AU910"/>
      <c r="AV910"/>
      <c r="AW910"/>
      <c r="AX910"/>
      <c r="AY910"/>
    </row>
    <row r="911" spans="43:51" x14ac:dyDescent="0.25">
      <c r="AQ911"/>
      <c r="AR911"/>
      <c r="AS911"/>
      <c r="AT911"/>
      <c r="AU911"/>
      <c r="AV911"/>
      <c r="AW911"/>
      <c r="AX911"/>
      <c r="AY911"/>
    </row>
    <row r="912" spans="43:51" x14ac:dyDescent="0.25">
      <c r="AQ912"/>
      <c r="AR912"/>
      <c r="AS912"/>
      <c r="AT912"/>
      <c r="AU912"/>
      <c r="AV912"/>
      <c r="AW912"/>
      <c r="AX912"/>
      <c r="AY912"/>
    </row>
    <row r="913" spans="43:51" x14ac:dyDescent="0.25">
      <c r="AQ913"/>
      <c r="AR913"/>
      <c r="AS913"/>
      <c r="AT913"/>
      <c r="AU913"/>
      <c r="AV913"/>
      <c r="AW913"/>
      <c r="AX913"/>
      <c r="AY913"/>
    </row>
    <row r="914" spans="43:51" x14ac:dyDescent="0.25">
      <c r="AQ914"/>
      <c r="AR914"/>
      <c r="AS914"/>
      <c r="AT914"/>
      <c r="AU914"/>
      <c r="AV914"/>
      <c r="AW914"/>
      <c r="AX914"/>
      <c r="AY914"/>
    </row>
    <row r="915" spans="43:51" x14ac:dyDescent="0.25">
      <c r="AQ915"/>
      <c r="AR915"/>
      <c r="AS915"/>
      <c r="AT915"/>
      <c r="AU915"/>
      <c r="AV915"/>
      <c r="AW915"/>
      <c r="AX915"/>
      <c r="AY915"/>
    </row>
    <row r="916" spans="43:51" x14ac:dyDescent="0.25">
      <c r="AQ916"/>
      <c r="AR916"/>
      <c r="AS916"/>
      <c r="AT916"/>
      <c r="AU916"/>
      <c r="AV916"/>
      <c r="AW916"/>
      <c r="AX916"/>
      <c r="AY916"/>
    </row>
    <row r="917" spans="43:51" x14ac:dyDescent="0.25">
      <c r="AQ917"/>
      <c r="AR917"/>
      <c r="AS917"/>
      <c r="AT917"/>
      <c r="AU917"/>
      <c r="AV917"/>
      <c r="AW917"/>
      <c r="AX917"/>
      <c r="AY917"/>
    </row>
    <row r="918" spans="43:51" x14ac:dyDescent="0.25">
      <c r="AQ918"/>
      <c r="AR918"/>
      <c r="AS918"/>
      <c r="AT918"/>
      <c r="AU918"/>
      <c r="AV918"/>
      <c r="AW918"/>
      <c r="AX918"/>
      <c r="AY918"/>
    </row>
    <row r="919" spans="43:51" x14ac:dyDescent="0.25">
      <c r="AQ919"/>
      <c r="AR919"/>
      <c r="AS919"/>
      <c r="AT919"/>
      <c r="AU919"/>
      <c r="AV919"/>
      <c r="AW919"/>
      <c r="AX919"/>
      <c r="AY919"/>
    </row>
    <row r="920" spans="43:51" x14ac:dyDescent="0.25">
      <c r="AQ920"/>
      <c r="AR920"/>
      <c r="AS920"/>
      <c r="AT920"/>
      <c r="AU920"/>
      <c r="AV920"/>
      <c r="AW920"/>
      <c r="AX920"/>
      <c r="AY920"/>
    </row>
    <row r="921" spans="43:51" x14ac:dyDescent="0.25">
      <c r="AQ921"/>
      <c r="AR921"/>
      <c r="AS921"/>
      <c r="AT921"/>
      <c r="AU921"/>
      <c r="AV921"/>
      <c r="AW921"/>
      <c r="AX921"/>
      <c r="AY921"/>
    </row>
    <row r="922" spans="43:51" x14ac:dyDescent="0.25">
      <c r="AQ922"/>
      <c r="AR922"/>
      <c r="AS922"/>
      <c r="AT922"/>
      <c r="AU922"/>
      <c r="AV922"/>
      <c r="AW922"/>
      <c r="AX922"/>
      <c r="AY922"/>
    </row>
    <row r="923" spans="43:51" x14ac:dyDescent="0.25">
      <c r="AQ923"/>
      <c r="AR923"/>
      <c r="AS923"/>
      <c r="AT923"/>
      <c r="AU923"/>
      <c r="AV923"/>
      <c r="AW923"/>
      <c r="AX923"/>
      <c r="AY923"/>
    </row>
    <row r="924" spans="43:51" x14ac:dyDescent="0.25">
      <c r="AQ924"/>
      <c r="AR924"/>
      <c r="AS924"/>
      <c r="AT924"/>
      <c r="AU924"/>
      <c r="AV924"/>
      <c r="AW924"/>
      <c r="AX924"/>
      <c r="AY924"/>
    </row>
    <row r="925" spans="43:51" x14ac:dyDescent="0.25">
      <c r="AQ925"/>
      <c r="AR925"/>
      <c r="AS925"/>
      <c r="AT925"/>
      <c r="AU925"/>
      <c r="AV925"/>
      <c r="AW925"/>
      <c r="AX925"/>
      <c r="AY925"/>
    </row>
    <row r="926" spans="43:51" x14ac:dyDescent="0.25">
      <c r="AQ926"/>
      <c r="AR926"/>
      <c r="AS926"/>
      <c r="AT926"/>
      <c r="AU926"/>
      <c r="AV926"/>
      <c r="AW926"/>
      <c r="AX926"/>
      <c r="AY926"/>
    </row>
    <row r="927" spans="43:51" x14ac:dyDescent="0.25">
      <c r="AQ927"/>
      <c r="AR927"/>
      <c r="AS927"/>
      <c r="AT927"/>
      <c r="AU927"/>
      <c r="AV927"/>
      <c r="AW927"/>
      <c r="AX927"/>
      <c r="AY927"/>
    </row>
    <row r="928" spans="43:51" x14ac:dyDescent="0.25">
      <c r="AQ928"/>
      <c r="AR928"/>
      <c r="AS928"/>
      <c r="AT928"/>
      <c r="AU928"/>
      <c r="AV928"/>
      <c r="AW928"/>
      <c r="AX928"/>
      <c r="AY928"/>
    </row>
    <row r="929" spans="43:51" x14ac:dyDescent="0.25">
      <c r="AQ929"/>
      <c r="AR929"/>
      <c r="AS929"/>
      <c r="AT929"/>
      <c r="AU929"/>
      <c r="AV929"/>
      <c r="AW929"/>
      <c r="AX929"/>
      <c r="AY929"/>
    </row>
    <row r="930" spans="43:51" x14ac:dyDescent="0.25">
      <c r="AQ930"/>
      <c r="AR930"/>
      <c r="AS930"/>
      <c r="AT930"/>
      <c r="AU930"/>
      <c r="AV930"/>
      <c r="AW930"/>
      <c r="AX930"/>
      <c r="AY930"/>
    </row>
    <row r="931" spans="43:51" x14ac:dyDescent="0.25">
      <c r="AQ931"/>
      <c r="AR931"/>
      <c r="AS931"/>
      <c r="AT931"/>
      <c r="AU931"/>
      <c r="AV931"/>
      <c r="AW931"/>
      <c r="AX931"/>
      <c r="AY931"/>
    </row>
    <row r="932" spans="43:51" x14ac:dyDescent="0.25">
      <c r="AQ932"/>
      <c r="AR932"/>
      <c r="AS932"/>
      <c r="AT932"/>
      <c r="AU932"/>
      <c r="AV932"/>
      <c r="AW932"/>
      <c r="AX932"/>
      <c r="AY932"/>
    </row>
    <row r="933" spans="43:51" x14ac:dyDescent="0.25">
      <c r="AQ933"/>
      <c r="AR933"/>
      <c r="AS933"/>
      <c r="AT933"/>
      <c r="AU933"/>
      <c r="AV933"/>
      <c r="AW933"/>
      <c r="AX933"/>
      <c r="AY933"/>
    </row>
    <row r="934" spans="43:51" x14ac:dyDescent="0.25">
      <c r="AQ934"/>
      <c r="AR934"/>
      <c r="AS934"/>
      <c r="AT934"/>
      <c r="AU934"/>
      <c r="AV934"/>
      <c r="AW934"/>
      <c r="AX934"/>
      <c r="AY934"/>
    </row>
    <row r="935" spans="43:51" x14ac:dyDescent="0.25">
      <c r="AQ935"/>
      <c r="AR935"/>
      <c r="AS935"/>
      <c r="AT935"/>
      <c r="AU935"/>
      <c r="AV935"/>
      <c r="AW935"/>
      <c r="AX935"/>
      <c r="AY935"/>
    </row>
    <row r="936" spans="43:51" x14ac:dyDescent="0.25">
      <c r="AQ936"/>
      <c r="AR936"/>
      <c r="AS936"/>
      <c r="AT936"/>
      <c r="AU936"/>
      <c r="AV936"/>
      <c r="AW936"/>
      <c r="AX936"/>
      <c r="AY936"/>
    </row>
    <row r="937" spans="43:51" x14ac:dyDescent="0.25">
      <c r="AQ937"/>
      <c r="AR937"/>
      <c r="AS937"/>
      <c r="AT937"/>
      <c r="AU937"/>
      <c r="AV937"/>
      <c r="AW937"/>
      <c r="AX937"/>
      <c r="AY937"/>
    </row>
    <row r="938" spans="43:51" x14ac:dyDescent="0.25">
      <c r="AQ938"/>
      <c r="AR938"/>
      <c r="AS938"/>
      <c r="AT938"/>
      <c r="AU938"/>
      <c r="AV938"/>
      <c r="AW938"/>
      <c r="AX938"/>
      <c r="AY938"/>
    </row>
    <row r="939" spans="43:51" x14ac:dyDescent="0.25">
      <c r="AQ939"/>
      <c r="AR939"/>
      <c r="AS939"/>
      <c r="AT939"/>
      <c r="AU939"/>
      <c r="AV939"/>
      <c r="AW939"/>
      <c r="AX939"/>
      <c r="AY939"/>
    </row>
    <row r="940" spans="43:51" x14ac:dyDescent="0.25">
      <c r="AQ940"/>
      <c r="AR940"/>
      <c r="AS940"/>
      <c r="AT940"/>
      <c r="AU940"/>
      <c r="AV940"/>
      <c r="AW940"/>
      <c r="AX940"/>
      <c r="AY940"/>
    </row>
    <row r="941" spans="43:51" x14ac:dyDescent="0.25">
      <c r="AQ941"/>
      <c r="AR941"/>
      <c r="AS941"/>
      <c r="AT941"/>
      <c r="AU941"/>
      <c r="AV941"/>
      <c r="AW941"/>
      <c r="AX941"/>
      <c r="AY941"/>
    </row>
    <row r="942" spans="43:51" x14ac:dyDescent="0.25">
      <c r="AQ942"/>
      <c r="AR942"/>
      <c r="AS942"/>
      <c r="AT942"/>
      <c r="AU942"/>
      <c r="AV942"/>
      <c r="AW942"/>
      <c r="AX942"/>
      <c r="AY942"/>
    </row>
    <row r="943" spans="43:51" x14ac:dyDescent="0.25">
      <c r="AQ943"/>
      <c r="AR943"/>
      <c r="AS943"/>
      <c r="AT943"/>
      <c r="AU943"/>
      <c r="AV943"/>
      <c r="AW943"/>
      <c r="AX943"/>
      <c r="AY943"/>
    </row>
    <row r="944" spans="43:51" x14ac:dyDescent="0.25">
      <c r="AQ944"/>
      <c r="AR944"/>
      <c r="AS944"/>
      <c r="AT944"/>
      <c r="AU944"/>
      <c r="AV944"/>
      <c r="AW944"/>
      <c r="AX944"/>
      <c r="AY944"/>
    </row>
    <row r="945" spans="43:51" x14ac:dyDescent="0.25">
      <c r="AQ945"/>
      <c r="AR945"/>
      <c r="AS945"/>
      <c r="AT945"/>
      <c r="AU945"/>
      <c r="AV945"/>
      <c r="AW945"/>
      <c r="AX945"/>
      <c r="AY945"/>
    </row>
    <row r="946" spans="43:51" x14ac:dyDescent="0.25">
      <c r="AQ946"/>
      <c r="AR946"/>
      <c r="AS946"/>
      <c r="AT946"/>
      <c r="AU946"/>
      <c r="AV946"/>
      <c r="AW946"/>
      <c r="AX946"/>
      <c r="AY946"/>
    </row>
    <row r="947" spans="43:51" x14ac:dyDescent="0.25">
      <c r="AQ947"/>
      <c r="AR947"/>
      <c r="AS947"/>
      <c r="AT947"/>
      <c r="AU947"/>
      <c r="AV947"/>
      <c r="AW947"/>
      <c r="AX947"/>
      <c r="AY947"/>
    </row>
    <row r="948" spans="43:51" x14ac:dyDescent="0.25">
      <c r="AQ948"/>
      <c r="AR948"/>
      <c r="AS948"/>
      <c r="AT948"/>
      <c r="AU948"/>
      <c r="AV948"/>
      <c r="AW948"/>
      <c r="AX948"/>
      <c r="AY948"/>
    </row>
    <row r="949" spans="43:51" x14ac:dyDescent="0.25">
      <c r="AQ949"/>
      <c r="AR949"/>
      <c r="AS949"/>
      <c r="AT949"/>
      <c r="AU949"/>
      <c r="AV949"/>
      <c r="AW949"/>
      <c r="AX949"/>
      <c r="AY949"/>
    </row>
    <row r="950" spans="43:51" x14ac:dyDescent="0.25">
      <c r="AQ950"/>
      <c r="AR950"/>
      <c r="AS950"/>
      <c r="AT950"/>
      <c r="AU950"/>
      <c r="AV950"/>
      <c r="AW950"/>
      <c r="AX950"/>
      <c r="AY950"/>
    </row>
    <row r="951" spans="43:51" x14ac:dyDescent="0.25">
      <c r="AQ951"/>
      <c r="AR951"/>
      <c r="AS951"/>
      <c r="AT951"/>
      <c r="AU951"/>
      <c r="AV951"/>
      <c r="AW951"/>
      <c r="AX951"/>
      <c r="AY951"/>
    </row>
    <row r="952" spans="43:51" x14ac:dyDescent="0.25">
      <c r="AQ952"/>
      <c r="AR952"/>
      <c r="AS952"/>
      <c r="AT952"/>
      <c r="AU952"/>
      <c r="AV952"/>
      <c r="AW952"/>
      <c r="AX952"/>
      <c r="AY952"/>
    </row>
    <row r="953" spans="43:51" x14ac:dyDescent="0.25">
      <c r="AQ953"/>
      <c r="AR953"/>
      <c r="AS953"/>
      <c r="AT953"/>
      <c r="AU953"/>
      <c r="AV953"/>
      <c r="AW953"/>
      <c r="AX953"/>
      <c r="AY953"/>
    </row>
    <row r="954" spans="43:51" x14ac:dyDescent="0.25">
      <c r="AQ954"/>
      <c r="AR954"/>
      <c r="AS954"/>
      <c r="AT954"/>
      <c r="AU954"/>
      <c r="AV954"/>
      <c r="AW954"/>
      <c r="AX954"/>
      <c r="AY954"/>
    </row>
    <row r="955" spans="43:51" x14ac:dyDescent="0.25">
      <c r="AQ955"/>
      <c r="AR955"/>
      <c r="AS955"/>
      <c r="AT955"/>
      <c r="AU955"/>
      <c r="AV955"/>
      <c r="AW955"/>
      <c r="AX955"/>
      <c r="AY955"/>
    </row>
    <row r="956" spans="43:51" x14ac:dyDescent="0.25">
      <c r="AQ956"/>
      <c r="AR956"/>
      <c r="AS956"/>
      <c r="AT956"/>
      <c r="AU956"/>
      <c r="AV956"/>
      <c r="AW956"/>
      <c r="AX956"/>
      <c r="AY956"/>
    </row>
    <row r="957" spans="43:51" x14ac:dyDescent="0.25">
      <c r="AQ957"/>
      <c r="AR957"/>
      <c r="AS957"/>
      <c r="AT957"/>
      <c r="AU957"/>
      <c r="AV957"/>
      <c r="AW957"/>
      <c r="AX957"/>
      <c r="AY957"/>
    </row>
    <row r="958" spans="43:51" x14ac:dyDescent="0.25">
      <c r="AQ958"/>
      <c r="AR958"/>
      <c r="AS958"/>
      <c r="AT958"/>
      <c r="AU958"/>
      <c r="AV958"/>
      <c r="AW958"/>
      <c r="AX958"/>
      <c r="AY958"/>
    </row>
    <row r="959" spans="43:51" x14ac:dyDescent="0.25">
      <c r="AQ959"/>
      <c r="AR959"/>
      <c r="AS959"/>
      <c r="AT959"/>
      <c r="AU959"/>
      <c r="AV959"/>
      <c r="AW959"/>
      <c r="AX959"/>
      <c r="AY959"/>
    </row>
    <row r="960" spans="43:51" x14ac:dyDescent="0.25">
      <c r="AQ960"/>
      <c r="AR960"/>
      <c r="AS960"/>
      <c r="AT960"/>
      <c r="AU960"/>
      <c r="AV960"/>
      <c r="AW960"/>
      <c r="AX960"/>
      <c r="AY960"/>
    </row>
    <row r="961" spans="43:51" x14ac:dyDescent="0.25">
      <c r="AQ961"/>
      <c r="AR961"/>
      <c r="AS961"/>
      <c r="AT961"/>
      <c r="AU961"/>
      <c r="AV961"/>
      <c r="AW961"/>
      <c r="AX961"/>
      <c r="AY961"/>
    </row>
    <row r="962" spans="43:51" x14ac:dyDescent="0.25">
      <c r="AQ962"/>
      <c r="AR962"/>
      <c r="AS962"/>
      <c r="AT962"/>
      <c r="AU962"/>
      <c r="AV962"/>
      <c r="AW962"/>
      <c r="AX962"/>
      <c r="AY962"/>
    </row>
    <row r="963" spans="43:51" x14ac:dyDescent="0.25">
      <c r="AQ963"/>
      <c r="AR963"/>
      <c r="AS963"/>
      <c r="AT963"/>
      <c r="AU963"/>
      <c r="AV963"/>
      <c r="AW963"/>
      <c r="AX963"/>
      <c r="AY963"/>
    </row>
    <row r="964" spans="43:51" x14ac:dyDescent="0.25">
      <c r="AQ964"/>
      <c r="AR964"/>
      <c r="AS964"/>
      <c r="AT964"/>
      <c r="AU964"/>
      <c r="AV964"/>
      <c r="AW964"/>
      <c r="AX964"/>
      <c r="AY964"/>
    </row>
    <row r="965" spans="43:51" x14ac:dyDescent="0.25">
      <c r="AQ965"/>
      <c r="AR965"/>
      <c r="AS965"/>
      <c r="AT965"/>
      <c r="AU965"/>
      <c r="AV965"/>
      <c r="AW965"/>
      <c r="AX965"/>
      <c r="AY965"/>
    </row>
    <row r="966" spans="43:51" x14ac:dyDescent="0.25">
      <c r="AQ966"/>
      <c r="AR966"/>
      <c r="AS966"/>
      <c r="AT966"/>
      <c r="AU966"/>
      <c r="AV966"/>
      <c r="AW966"/>
      <c r="AX966"/>
      <c r="AY966"/>
    </row>
    <row r="967" spans="43:51" x14ac:dyDescent="0.25">
      <c r="AQ967"/>
      <c r="AR967"/>
      <c r="AS967"/>
      <c r="AT967"/>
      <c r="AU967"/>
      <c r="AV967"/>
      <c r="AW967"/>
      <c r="AX967"/>
      <c r="AY967"/>
    </row>
    <row r="968" spans="43:51" x14ac:dyDescent="0.25">
      <c r="AQ968"/>
      <c r="AR968"/>
      <c r="AS968"/>
      <c r="AT968"/>
      <c r="AU968"/>
      <c r="AV968"/>
      <c r="AW968"/>
      <c r="AX968"/>
      <c r="AY968"/>
    </row>
    <row r="969" spans="43:51" x14ac:dyDescent="0.25">
      <c r="AQ969"/>
      <c r="AR969"/>
      <c r="AS969"/>
      <c r="AT969"/>
      <c r="AU969"/>
      <c r="AV969"/>
      <c r="AW969"/>
      <c r="AX969"/>
      <c r="AY969"/>
    </row>
    <row r="970" spans="43:51" x14ac:dyDescent="0.25">
      <c r="AQ970"/>
      <c r="AR970"/>
      <c r="AS970"/>
      <c r="AT970"/>
      <c r="AU970"/>
      <c r="AV970"/>
      <c r="AW970"/>
      <c r="AX970"/>
      <c r="AY970"/>
    </row>
    <row r="971" spans="43:51" x14ac:dyDescent="0.25">
      <c r="AQ971"/>
      <c r="AR971"/>
      <c r="AS971"/>
      <c r="AT971"/>
      <c r="AU971"/>
      <c r="AV971"/>
      <c r="AW971"/>
      <c r="AX971"/>
      <c r="AY971"/>
    </row>
    <row r="972" spans="43:51" x14ac:dyDescent="0.25">
      <c r="AQ972"/>
      <c r="AR972"/>
      <c r="AS972"/>
      <c r="AT972"/>
      <c r="AU972"/>
      <c r="AV972"/>
      <c r="AW972"/>
      <c r="AX972"/>
      <c r="AY972"/>
    </row>
    <row r="973" spans="43:51" x14ac:dyDescent="0.25">
      <c r="AQ973"/>
      <c r="AR973"/>
      <c r="AS973"/>
      <c r="AT973"/>
      <c r="AU973"/>
      <c r="AV973"/>
      <c r="AW973"/>
      <c r="AX973"/>
      <c r="AY973"/>
    </row>
    <row r="974" spans="43:51" x14ac:dyDescent="0.25">
      <c r="AQ974"/>
      <c r="AR974"/>
      <c r="AS974"/>
      <c r="AT974"/>
      <c r="AU974"/>
      <c r="AV974"/>
      <c r="AW974"/>
      <c r="AX974"/>
      <c r="AY974"/>
    </row>
    <row r="975" spans="43:51" x14ac:dyDescent="0.25">
      <c r="AQ975"/>
      <c r="AR975"/>
      <c r="AS975"/>
      <c r="AT975"/>
      <c r="AU975"/>
      <c r="AV975"/>
      <c r="AW975"/>
      <c r="AX975"/>
      <c r="AY975"/>
    </row>
    <row r="976" spans="43:51" x14ac:dyDescent="0.25">
      <c r="AQ976"/>
      <c r="AR976"/>
      <c r="AS976"/>
      <c r="AT976"/>
      <c r="AU976"/>
      <c r="AV976"/>
      <c r="AW976"/>
      <c r="AX976"/>
      <c r="AY976"/>
    </row>
    <row r="977" spans="43:51" x14ac:dyDescent="0.25">
      <c r="AQ977"/>
      <c r="AR977"/>
      <c r="AS977"/>
      <c r="AT977"/>
      <c r="AU977"/>
      <c r="AV977"/>
      <c r="AW977"/>
      <c r="AX977"/>
      <c r="AY977"/>
    </row>
    <row r="978" spans="43:51" x14ac:dyDescent="0.25">
      <c r="AQ978"/>
      <c r="AR978"/>
      <c r="AS978"/>
      <c r="AT978"/>
      <c r="AU978"/>
      <c r="AV978"/>
      <c r="AW978"/>
      <c r="AX978"/>
      <c r="AY978"/>
    </row>
    <row r="979" spans="43:51" x14ac:dyDescent="0.25">
      <c r="AQ979"/>
      <c r="AR979"/>
      <c r="AS979"/>
      <c r="AT979"/>
      <c r="AU979"/>
      <c r="AV979"/>
      <c r="AW979"/>
      <c r="AX979"/>
      <c r="AY979"/>
    </row>
    <row r="980" spans="43:51" x14ac:dyDescent="0.25">
      <c r="AQ980"/>
      <c r="AR980"/>
      <c r="AS980"/>
      <c r="AT980"/>
      <c r="AU980"/>
      <c r="AV980"/>
      <c r="AW980"/>
      <c r="AX980"/>
      <c r="AY980"/>
    </row>
    <row r="981" spans="43:51" x14ac:dyDescent="0.25">
      <c r="AQ981"/>
      <c r="AR981"/>
      <c r="AS981"/>
      <c r="AT981"/>
      <c r="AU981"/>
      <c r="AV981"/>
      <c r="AW981"/>
      <c r="AX981"/>
      <c r="AY981"/>
    </row>
    <row r="982" spans="43:51" x14ac:dyDescent="0.25">
      <c r="AQ982"/>
      <c r="AR982"/>
      <c r="AS982"/>
      <c r="AT982"/>
      <c r="AU982"/>
      <c r="AV982"/>
      <c r="AW982"/>
      <c r="AX982"/>
      <c r="AY982"/>
    </row>
    <row r="983" spans="43:51" x14ac:dyDescent="0.25">
      <c r="AQ983"/>
      <c r="AR983"/>
      <c r="AS983"/>
      <c r="AT983"/>
      <c r="AU983"/>
      <c r="AV983"/>
      <c r="AW983"/>
      <c r="AX983"/>
      <c r="AY983"/>
    </row>
    <row r="984" spans="43:51" x14ac:dyDescent="0.25">
      <c r="AQ984"/>
      <c r="AR984"/>
      <c r="AS984"/>
      <c r="AT984"/>
      <c r="AU984"/>
      <c r="AV984"/>
      <c r="AW984"/>
      <c r="AX984"/>
      <c r="AY984"/>
    </row>
    <row r="985" spans="43:51" x14ac:dyDescent="0.25">
      <c r="AQ985"/>
      <c r="AR985"/>
      <c r="AS985"/>
      <c r="AT985"/>
      <c r="AU985"/>
      <c r="AV985"/>
      <c r="AW985"/>
      <c r="AX985"/>
      <c r="AY985"/>
    </row>
    <row r="986" spans="43:51" x14ac:dyDescent="0.25">
      <c r="AQ986"/>
      <c r="AR986"/>
      <c r="AS986"/>
      <c r="AT986"/>
      <c r="AU986"/>
      <c r="AV986"/>
      <c r="AW986"/>
      <c r="AX986"/>
      <c r="AY986"/>
    </row>
    <row r="987" spans="43:51" x14ac:dyDescent="0.25">
      <c r="AQ987"/>
      <c r="AR987"/>
      <c r="AS987"/>
      <c r="AT987"/>
      <c r="AU987"/>
      <c r="AV987"/>
      <c r="AW987"/>
      <c r="AX987"/>
      <c r="AY987"/>
    </row>
    <row r="988" spans="43:51" x14ac:dyDescent="0.25">
      <c r="AQ988"/>
      <c r="AR988"/>
      <c r="AS988"/>
      <c r="AT988"/>
      <c r="AU988"/>
      <c r="AV988"/>
      <c r="AW988"/>
      <c r="AX988"/>
      <c r="AY988"/>
    </row>
    <row r="989" spans="43:51" x14ac:dyDescent="0.25">
      <c r="AQ989"/>
      <c r="AR989"/>
      <c r="AS989"/>
      <c r="AT989"/>
      <c r="AU989"/>
      <c r="AV989"/>
      <c r="AW989"/>
      <c r="AX989"/>
      <c r="AY989"/>
    </row>
    <row r="990" spans="43:51" x14ac:dyDescent="0.25">
      <c r="AQ990"/>
      <c r="AR990"/>
      <c r="AS990"/>
      <c r="AT990"/>
      <c r="AU990"/>
      <c r="AV990"/>
      <c r="AW990"/>
      <c r="AX990"/>
      <c r="AY990"/>
    </row>
    <row r="991" spans="43:51" x14ac:dyDescent="0.25">
      <c r="AQ991"/>
      <c r="AR991"/>
      <c r="AS991"/>
      <c r="AT991"/>
      <c r="AU991"/>
      <c r="AV991"/>
      <c r="AW991"/>
      <c r="AX991"/>
      <c r="AY991"/>
    </row>
    <row r="992" spans="43:51" x14ac:dyDescent="0.25">
      <c r="AQ992"/>
      <c r="AR992"/>
      <c r="AS992"/>
      <c r="AT992"/>
      <c r="AU992"/>
      <c r="AV992"/>
      <c r="AW992"/>
      <c r="AX992"/>
      <c r="AY992"/>
    </row>
    <row r="993" spans="43:51" x14ac:dyDescent="0.25">
      <c r="AQ993"/>
      <c r="AR993"/>
      <c r="AS993"/>
      <c r="AT993"/>
      <c r="AU993"/>
      <c r="AV993"/>
      <c r="AW993"/>
      <c r="AX993"/>
      <c r="AY993"/>
    </row>
    <row r="994" spans="43:51" x14ac:dyDescent="0.25">
      <c r="AQ994"/>
      <c r="AR994"/>
      <c r="AS994"/>
      <c r="AT994"/>
      <c r="AU994"/>
      <c r="AV994"/>
      <c r="AW994"/>
      <c r="AX994"/>
      <c r="AY994"/>
    </row>
    <row r="995" spans="43:51" x14ac:dyDescent="0.25">
      <c r="AQ995"/>
      <c r="AR995"/>
      <c r="AS995"/>
      <c r="AT995"/>
      <c r="AU995"/>
      <c r="AV995"/>
      <c r="AW995"/>
      <c r="AX995"/>
      <c r="AY995"/>
    </row>
    <row r="996" spans="43:51" x14ac:dyDescent="0.25">
      <c r="AQ996"/>
      <c r="AR996"/>
      <c r="AS996"/>
      <c r="AT996"/>
      <c r="AU996"/>
      <c r="AV996"/>
      <c r="AW996"/>
      <c r="AX996"/>
      <c r="AY996"/>
    </row>
    <row r="997" spans="43:51" x14ac:dyDescent="0.25">
      <c r="AQ997"/>
      <c r="AR997"/>
      <c r="AS997"/>
      <c r="AT997"/>
      <c r="AU997"/>
      <c r="AV997"/>
      <c r="AW997"/>
      <c r="AX997"/>
      <c r="AY997"/>
    </row>
    <row r="998" spans="43:51" x14ac:dyDescent="0.25">
      <c r="AQ998"/>
      <c r="AR998"/>
      <c r="AS998"/>
      <c r="AT998"/>
      <c r="AU998"/>
      <c r="AV998"/>
      <c r="AW998"/>
      <c r="AX998"/>
      <c r="AY998"/>
    </row>
    <row r="999" spans="43:51" x14ac:dyDescent="0.25">
      <c r="AQ999"/>
      <c r="AR999"/>
      <c r="AS999"/>
      <c r="AT999"/>
      <c r="AU999"/>
      <c r="AV999"/>
      <c r="AW999"/>
      <c r="AX999"/>
      <c r="AY999"/>
    </row>
    <row r="1000" spans="43:51" x14ac:dyDescent="0.25">
      <c r="AQ1000"/>
      <c r="AR1000"/>
      <c r="AS1000"/>
      <c r="AT1000"/>
      <c r="AU1000"/>
      <c r="AV1000"/>
      <c r="AW1000"/>
      <c r="AX1000"/>
      <c r="AY1000"/>
    </row>
    <row r="1001" spans="43:51" x14ac:dyDescent="0.25">
      <c r="AQ1001"/>
      <c r="AR1001"/>
      <c r="AS1001"/>
      <c r="AT1001"/>
      <c r="AU1001"/>
      <c r="AV1001"/>
      <c r="AW1001"/>
      <c r="AX1001"/>
      <c r="AY1001"/>
    </row>
    <row r="1002" spans="43:51" x14ac:dyDescent="0.25">
      <c r="AQ1002"/>
      <c r="AR1002"/>
      <c r="AS1002"/>
      <c r="AT1002"/>
      <c r="AU1002"/>
      <c r="AV1002"/>
      <c r="AW1002"/>
      <c r="AX1002"/>
      <c r="AY1002"/>
    </row>
    <row r="1003" spans="43:51" x14ac:dyDescent="0.25">
      <c r="AQ1003"/>
      <c r="AR1003"/>
      <c r="AS1003"/>
      <c r="AT1003"/>
      <c r="AU1003"/>
      <c r="AV1003"/>
      <c r="AW1003"/>
      <c r="AX1003"/>
      <c r="AY1003"/>
    </row>
    <row r="1004" spans="43:51" x14ac:dyDescent="0.25">
      <c r="AQ1004"/>
      <c r="AR1004"/>
      <c r="AS1004"/>
      <c r="AT1004"/>
      <c r="AU1004"/>
      <c r="AV1004"/>
      <c r="AW1004"/>
      <c r="AX1004"/>
      <c r="AY1004"/>
    </row>
    <row r="1005" spans="43:51" x14ac:dyDescent="0.25">
      <c r="AQ1005"/>
      <c r="AR1005"/>
      <c r="AS1005"/>
      <c r="AT1005"/>
      <c r="AU1005"/>
      <c r="AV1005"/>
      <c r="AW1005"/>
      <c r="AX1005"/>
      <c r="AY1005"/>
    </row>
    <row r="1006" spans="43:51" x14ac:dyDescent="0.25">
      <c r="AQ1006"/>
      <c r="AR1006"/>
      <c r="AS1006"/>
      <c r="AT1006"/>
      <c r="AU1006"/>
      <c r="AV1006"/>
      <c r="AW1006"/>
      <c r="AX1006"/>
      <c r="AY1006"/>
    </row>
    <row r="1007" spans="43:51" x14ac:dyDescent="0.25">
      <c r="AQ1007"/>
      <c r="AR1007"/>
      <c r="AS1007"/>
      <c r="AT1007"/>
      <c r="AU1007"/>
      <c r="AV1007"/>
      <c r="AW1007"/>
      <c r="AX1007"/>
      <c r="AY1007"/>
    </row>
    <row r="1008" spans="43:51" x14ac:dyDescent="0.25">
      <c r="AQ1008"/>
      <c r="AR1008"/>
      <c r="AS1008"/>
      <c r="AT1008"/>
      <c r="AU1008"/>
      <c r="AV1008"/>
      <c r="AW1008"/>
      <c r="AX1008"/>
      <c r="AY1008"/>
    </row>
    <row r="1009" spans="43:51" x14ac:dyDescent="0.25">
      <c r="AQ1009"/>
      <c r="AR1009"/>
      <c r="AS1009"/>
      <c r="AT1009"/>
      <c r="AU1009"/>
      <c r="AV1009"/>
      <c r="AW1009"/>
      <c r="AX1009"/>
      <c r="AY1009"/>
    </row>
    <row r="1010" spans="43:51" x14ac:dyDescent="0.25">
      <c r="AQ1010"/>
      <c r="AR1010"/>
      <c r="AS1010"/>
      <c r="AT1010"/>
      <c r="AU1010"/>
      <c r="AV1010"/>
      <c r="AW1010"/>
      <c r="AX1010"/>
      <c r="AY1010"/>
    </row>
    <row r="1011" spans="43:51" x14ac:dyDescent="0.25">
      <c r="AQ1011"/>
      <c r="AR1011"/>
      <c r="AS1011"/>
      <c r="AT1011"/>
      <c r="AU1011"/>
      <c r="AV1011"/>
      <c r="AW1011"/>
      <c r="AX1011"/>
      <c r="AY1011"/>
    </row>
    <row r="1012" spans="43:51" x14ac:dyDescent="0.25">
      <c r="AQ1012"/>
      <c r="AR1012"/>
      <c r="AS1012"/>
      <c r="AT1012"/>
      <c r="AU1012"/>
      <c r="AV1012"/>
      <c r="AW1012"/>
      <c r="AX1012"/>
      <c r="AY1012"/>
    </row>
    <row r="1013" spans="43:51" x14ac:dyDescent="0.25">
      <c r="AQ1013"/>
      <c r="AR1013"/>
      <c r="AS1013"/>
      <c r="AT1013"/>
      <c r="AU1013"/>
      <c r="AV1013"/>
      <c r="AW1013"/>
      <c r="AX1013"/>
      <c r="AY1013"/>
    </row>
    <row r="1014" spans="43:51" x14ac:dyDescent="0.25">
      <c r="AQ1014"/>
      <c r="AR1014"/>
      <c r="AS1014"/>
      <c r="AT1014"/>
      <c r="AU1014"/>
      <c r="AV1014"/>
      <c r="AW1014"/>
      <c r="AX1014"/>
      <c r="AY1014"/>
    </row>
    <row r="1015" spans="43:51" x14ac:dyDescent="0.25">
      <c r="AQ1015"/>
      <c r="AR1015"/>
      <c r="AS1015"/>
      <c r="AT1015"/>
      <c r="AU1015"/>
      <c r="AV1015"/>
      <c r="AW1015"/>
      <c r="AX1015"/>
      <c r="AY1015"/>
    </row>
    <row r="1016" spans="43:51" x14ac:dyDescent="0.25">
      <c r="AQ1016"/>
      <c r="AR1016"/>
      <c r="AS1016"/>
      <c r="AT1016"/>
      <c r="AU1016"/>
      <c r="AV1016"/>
      <c r="AW1016"/>
      <c r="AX1016"/>
      <c r="AY1016"/>
    </row>
    <row r="1017" spans="43:51" x14ac:dyDescent="0.25">
      <c r="AQ1017"/>
      <c r="AR1017"/>
      <c r="AS1017"/>
      <c r="AT1017"/>
      <c r="AU1017"/>
      <c r="AV1017"/>
      <c r="AW1017"/>
      <c r="AX1017"/>
      <c r="AY1017"/>
    </row>
    <row r="1018" spans="43:51" x14ac:dyDescent="0.25">
      <c r="AQ1018"/>
      <c r="AR1018"/>
      <c r="AS1018"/>
      <c r="AT1018"/>
      <c r="AU1018"/>
      <c r="AV1018"/>
      <c r="AW1018"/>
      <c r="AX1018"/>
      <c r="AY1018"/>
    </row>
    <row r="1019" spans="43:51" x14ac:dyDescent="0.25">
      <c r="AQ1019"/>
      <c r="AR1019"/>
      <c r="AS1019"/>
      <c r="AT1019"/>
      <c r="AU1019"/>
      <c r="AV1019"/>
      <c r="AW1019"/>
      <c r="AX1019"/>
      <c r="AY1019"/>
    </row>
    <row r="1020" spans="43:51" x14ac:dyDescent="0.25">
      <c r="AQ1020"/>
      <c r="AR1020"/>
      <c r="AS1020"/>
      <c r="AT1020"/>
      <c r="AU1020"/>
      <c r="AV1020"/>
      <c r="AW1020"/>
      <c r="AX1020"/>
      <c r="AY1020"/>
    </row>
    <row r="1021" spans="43:51" x14ac:dyDescent="0.25">
      <c r="AQ1021"/>
      <c r="AR1021"/>
      <c r="AS1021"/>
      <c r="AT1021"/>
      <c r="AU1021"/>
      <c r="AV1021"/>
      <c r="AW1021"/>
      <c r="AX1021"/>
      <c r="AY1021"/>
    </row>
    <row r="1022" spans="43:51" x14ac:dyDescent="0.25">
      <c r="AQ1022"/>
      <c r="AR1022"/>
      <c r="AS1022"/>
      <c r="AT1022"/>
      <c r="AU1022"/>
      <c r="AV1022"/>
      <c r="AW1022"/>
      <c r="AX1022"/>
      <c r="AY1022"/>
    </row>
    <row r="1023" spans="43:51" x14ac:dyDescent="0.25">
      <c r="AQ1023"/>
      <c r="AR1023"/>
      <c r="AS1023"/>
      <c r="AT1023"/>
      <c r="AU1023"/>
      <c r="AV1023"/>
      <c r="AW1023"/>
      <c r="AX1023"/>
      <c r="AY1023"/>
    </row>
    <row r="1024" spans="43:51" x14ac:dyDescent="0.25">
      <c r="AQ1024"/>
      <c r="AR1024"/>
      <c r="AS1024"/>
      <c r="AT1024"/>
      <c r="AU1024"/>
      <c r="AV1024"/>
      <c r="AW1024"/>
      <c r="AX1024"/>
      <c r="AY1024"/>
    </row>
    <row r="1025" spans="43:51" x14ac:dyDescent="0.25">
      <c r="AQ1025"/>
      <c r="AR1025"/>
      <c r="AS1025"/>
      <c r="AT1025"/>
      <c r="AU1025"/>
      <c r="AV1025"/>
      <c r="AW1025"/>
      <c r="AX1025"/>
      <c r="AY1025"/>
    </row>
    <row r="1026" spans="43:51" x14ac:dyDescent="0.25">
      <c r="AQ1026"/>
      <c r="AR1026"/>
      <c r="AS1026"/>
      <c r="AT1026"/>
      <c r="AU1026"/>
      <c r="AV1026"/>
      <c r="AW1026"/>
      <c r="AX1026"/>
      <c r="AY1026"/>
    </row>
    <row r="1027" spans="43:51" x14ac:dyDescent="0.25">
      <c r="AQ1027"/>
      <c r="AR1027"/>
      <c r="AS1027"/>
      <c r="AT1027"/>
      <c r="AU1027"/>
      <c r="AV1027"/>
      <c r="AW1027"/>
      <c r="AX1027"/>
      <c r="AY1027"/>
    </row>
    <row r="1028" spans="43:51" x14ac:dyDescent="0.25">
      <c r="AQ1028"/>
      <c r="AR1028"/>
      <c r="AS1028"/>
      <c r="AT1028"/>
      <c r="AU1028"/>
      <c r="AV1028"/>
      <c r="AW1028"/>
      <c r="AX1028"/>
      <c r="AY1028"/>
    </row>
    <row r="1029" spans="43:51" x14ac:dyDescent="0.25">
      <c r="AQ1029"/>
      <c r="AR1029"/>
      <c r="AS1029"/>
      <c r="AT1029"/>
      <c r="AU1029"/>
      <c r="AV1029"/>
      <c r="AW1029"/>
      <c r="AX1029"/>
      <c r="AY1029"/>
    </row>
    <row r="1030" spans="43:51" x14ac:dyDescent="0.25">
      <c r="AQ1030"/>
      <c r="AR1030"/>
      <c r="AS1030"/>
      <c r="AT1030"/>
      <c r="AU1030"/>
      <c r="AV1030"/>
      <c r="AW1030"/>
      <c r="AX1030"/>
      <c r="AY1030"/>
    </row>
    <row r="1031" spans="43:51" x14ac:dyDescent="0.25">
      <c r="AQ1031"/>
      <c r="AR1031"/>
      <c r="AS1031"/>
      <c r="AT1031"/>
      <c r="AU1031"/>
      <c r="AV1031"/>
      <c r="AW1031"/>
      <c r="AX1031"/>
      <c r="AY1031"/>
    </row>
    <row r="1032" spans="43:51" x14ac:dyDescent="0.25">
      <c r="AQ1032"/>
      <c r="AR1032"/>
      <c r="AS1032"/>
      <c r="AT1032"/>
      <c r="AU1032"/>
      <c r="AV1032"/>
      <c r="AW1032"/>
      <c r="AX1032"/>
      <c r="AY1032"/>
    </row>
    <row r="1033" spans="43:51" x14ac:dyDescent="0.25">
      <c r="AQ1033"/>
      <c r="AR1033"/>
      <c r="AS1033"/>
      <c r="AT1033"/>
      <c r="AU1033"/>
      <c r="AV1033"/>
      <c r="AW1033"/>
      <c r="AX1033"/>
      <c r="AY1033"/>
    </row>
    <row r="1034" spans="43:51" x14ac:dyDescent="0.25">
      <c r="AQ1034"/>
      <c r="AR1034"/>
      <c r="AS1034"/>
      <c r="AT1034"/>
      <c r="AU1034"/>
      <c r="AV1034"/>
      <c r="AW1034"/>
      <c r="AX1034"/>
      <c r="AY1034"/>
    </row>
    <row r="1035" spans="43:51" x14ac:dyDescent="0.25">
      <c r="AQ1035"/>
      <c r="AR1035"/>
      <c r="AS1035"/>
      <c r="AT1035"/>
      <c r="AU1035"/>
      <c r="AV1035"/>
      <c r="AW1035"/>
      <c r="AX1035"/>
      <c r="AY1035"/>
    </row>
    <row r="1036" spans="43:51" x14ac:dyDescent="0.25">
      <c r="AQ1036"/>
      <c r="AR1036"/>
      <c r="AS1036"/>
      <c r="AT1036"/>
      <c r="AU1036"/>
      <c r="AV1036"/>
      <c r="AW1036"/>
      <c r="AX1036"/>
      <c r="AY1036"/>
    </row>
    <row r="1037" spans="43:51" x14ac:dyDescent="0.25">
      <c r="AQ1037"/>
      <c r="AR1037"/>
      <c r="AS1037"/>
      <c r="AT1037"/>
      <c r="AU1037"/>
      <c r="AV1037"/>
      <c r="AW1037"/>
      <c r="AX1037"/>
      <c r="AY1037"/>
    </row>
    <row r="1038" spans="43:51" x14ac:dyDescent="0.25">
      <c r="AQ1038"/>
      <c r="AR1038"/>
      <c r="AS1038"/>
      <c r="AT1038"/>
      <c r="AU1038"/>
      <c r="AV1038"/>
      <c r="AW1038"/>
      <c r="AX1038"/>
      <c r="AY1038"/>
    </row>
    <row r="1039" spans="43:51" x14ac:dyDescent="0.25">
      <c r="AQ1039"/>
      <c r="AR1039"/>
      <c r="AS1039"/>
      <c r="AT1039"/>
      <c r="AU1039"/>
      <c r="AV1039"/>
      <c r="AW1039"/>
      <c r="AX1039"/>
      <c r="AY1039"/>
    </row>
    <row r="1040" spans="43:51" x14ac:dyDescent="0.25">
      <c r="AQ1040"/>
      <c r="AR1040"/>
      <c r="AS1040"/>
      <c r="AT1040"/>
      <c r="AU1040"/>
      <c r="AV1040"/>
      <c r="AW1040"/>
      <c r="AX1040"/>
      <c r="AY1040"/>
    </row>
    <row r="1041" spans="43:51" x14ac:dyDescent="0.25">
      <c r="AQ1041"/>
      <c r="AR1041"/>
      <c r="AS1041"/>
      <c r="AT1041"/>
      <c r="AU1041"/>
      <c r="AV1041"/>
      <c r="AW1041"/>
      <c r="AX1041"/>
      <c r="AY1041"/>
    </row>
    <row r="1042" spans="43:51" x14ac:dyDescent="0.25">
      <c r="AQ1042"/>
      <c r="AR1042"/>
      <c r="AS1042"/>
      <c r="AT1042"/>
      <c r="AU1042"/>
      <c r="AV1042"/>
      <c r="AW1042"/>
      <c r="AX1042"/>
      <c r="AY1042"/>
    </row>
    <row r="1043" spans="43:51" x14ac:dyDescent="0.25">
      <c r="AQ1043"/>
      <c r="AR1043"/>
      <c r="AS1043"/>
      <c r="AT1043"/>
      <c r="AU1043"/>
      <c r="AV1043"/>
      <c r="AW1043"/>
      <c r="AX1043"/>
      <c r="AY1043"/>
    </row>
    <row r="1044" spans="43:51" x14ac:dyDescent="0.25">
      <c r="AQ1044"/>
      <c r="AR1044"/>
      <c r="AS1044"/>
      <c r="AT1044"/>
      <c r="AU1044"/>
      <c r="AV1044"/>
      <c r="AW1044"/>
      <c r="AX1044"/>
      <c r="AY1044"/>
    </row>
    <row r="1045" spans="43:51" x14ac:dyDescent="0.25">
      <c r="AQ1045"/>
      <c r="AR1045"/>
      <c r="AS1045"/>
      <c r="AT1045"/>
      <c r="AU1045"/>
      <c r="AV1045"/>
      <c r="AW1045"/>
      <c r="AX1045"/>
      <c r="AY1045"/>
    </row>
    <row r="1046" spans="43:51" x14ac:dyDescent="0.25">
      <c r="AQ1046"/>
      <c r="AR1046"/>
      <c r="AS1046"/>
      <c r="AT1046"/>
      <c r="AU1046"/>
      <c r="AV1046"/>
      <c r="AW1046"/>
      <c r="AX1046"/>
      <c r="AY1046"/>
    </row>
    <row r="1047" spans="43:51" x14ac:dyDescent="0.25">
      <c r="AQ1047"/>
      <c r="AR1047"/>
      <c r="AS1047"/>
      <c r="AT1047"/>
      <c r="AU1047"/>
      <c r="AV1047"/>
      <c r="AW1047"/>
      <c r="AX1047"/>
      <c r="AY1047"/>
    </row>
    <row r="1048" spans="43:51" x14ac:dyDescent="0.25">
      <c r="AQ1048"/>
      <c r="AR1048"/>
      <c r="AS1048"/>
      <c r="AT1048"/>
      <c r="AU1048"/>
      <c r="AV1048"/>
      <c r="AW1048"/>
      <c r="AX1048"/>
      <c r="AY1048"/>
    </row>
    <row r="1049" spans="43:51" x14ac:dyDescent="0.25">
      <c r="AQ1049"/>
      <c r="AR1049"/>
      <c r="AS1049"/>
      <c r="AT1049"/>
      <c r="AU1049"/>
      <c r="AV1049"/>
      <c r="AW1049"/>
      <c r="AX1049"/>
      <c r="AY1049"/>
    </row>
    <row r="1050" spans="43:51" x14ac:dyDescent="0.25">
      <c r="AQ1050"/>
      <c r="AR1050"/>
      <c r="AS1050"/>
      <c r="AT1050"/>
      <c r="AU1050"/>
      <c r="AV1050"/>
      <c r="AW1050"/>
      <c r="AX1050"/>
      <c r="AY1050"/>
    </row>
    <row r="1051" spans="43:51" x14ac:dyDescent="0.25">
      <c r="AQ1051"/>
      <c r="AR1051"/>
      <c r="AS1051"/>
      <c r="AT1051"/>
      <c r="AU1051"/>
      <c r="AV1051"/>
      <c r="AW1051"/>
      <c r="AX1051"/>
      <c r="AY1051"/>
    </row>
    <row r="1052" spans="43:51" x14ac:dyDescent="0.25">
      <c r="AQ1052"/>
      <c r="AR1052"/>
      <c r="AS1052"/>
      <c r="AT1052"/>
      <c r="AU1052"/>
      <c r="AV1052"/>
      <c r="AW1052"/>
      <c r="AX1052"/>
      <c r="AY1052"/>
    </row>
    <row r="1053" spans="43:51" x14ac:dyDescent="0.25">
      <c r="AQ1053"/>
      <c r="AR1053"/>
      <c r="AS1053"/>
      <c r="AT1053"/>
      <c r="AU1053"/>
      <c r="AV1053"/>
      <c r="AW1053"/>
      <c r="AX1053"/>
      <c r="AY1053"/>
    </row>
    <row r="1054" spans="43:51" x14ac:dyDescent="0.25">
      <c r="AQ1054"/>
      <c r="AR1054"/>
      <c r="AS1054"/>
      <c r="AT1054"/>
      <c r="AU1054"/>
      <c r="AV1054"/>
      <c r="AW1054"/>
      <c r="AX1054"/>
      <c r="AY1054"/>
    </row>
    <row r="1055" spans="43:51" x14ac:dyDescent="0.25">
      <c r="AQ1055"/>
      <c r="AR1055"/>
      <c r="AS1055"/>
      <c r="AT1055"/>
      <c r="AU1055"/>
      <c r="AV1055"/>
      <c r="AW1055"/>
      <c r="AX1055"/>
      <c r="AY1055"/>
    </row>
    <row r="1056" spans="43:51" x14ac:dyDescent="0.25">
      <c r="AQ1056"/>
      <c r="AR1056"/>
      <c r="AS1056"/>
      <c r="AT1056"/>
      <c r="AU1056"/>
      <c r="AV1056"/>
      <c r="AW1056"/>
      <c r="AX1056"/>
      <c r="AY1056"/>
    </row>
    <row r="1057" spans="43:51" x14ac:dyDescent="0.25">
      <c r="AQ1057"/>
      <c r="AR1057"/>
      <c r="AS1057"/>
      <c r="AT1057"/>
      <c r="AU1057"/>
      <c r="AV1057"/>
      <c r="AW1057"/>
      <c r="AX1057"/>
      <c r="AY1057"/>
    </row>
    <row r="1058" spans="43:51" x14ac:dyDescent="0.25">
      <c r="AQ1058"/>
      <c r="AR1058"/>
      <c r="AS1058"/>
      <c r="AT1058"/>
      <c r="AU1058"/>
      <c r="AV1058"/>
      <c r="AW1058"/>
      <c r="AX1058"/>
      <c r="AY1058"/>
    </row>
    <row r="1059" spans="43:51" x14ac:dyDescent="0.25">
      <c r="AQ1059"/>
      <c r="AR1059"/>
      <c r="AS1059"/>
      <c r="AT1059"/>
      <c r="AU1059"/>
      <c r="AV1059"/>
      <c r="AW1059"/>
      <c r="AX1059"/>
      <c r="AY1059"/>
    </row>
    <row r="1060" spans="43:51" x14ac:dyDescent="0.25">
      <c r="AQ1060"/>
      <c r="AR1060"/>
      <c r="AS1060"/>
      <c r="AT1060"/>
      <c r="AU1060"/>
      <c r="AV1060"/>
      <c r="AW1060"/>
      <c r="AX1060"/>
      <c r="AY1060"/>
    </row>
    <row r="1061" spans="43:51" x14ac:dyDescent="0.25">
      <c r="AQ1061"/>
      <c r="AR1061"/>
      <c r="AS1061"/>
      <c r="AT1061"/>
      <c r="AU1061"/>
      <c r="AV1061"/>
      <c r="AW1061"/>
      <c r="AX1061"/>
      <c r="AY1061"/>
    </row>
    <row r="1062" spans="43:51" x14ac:dyDescent="0.25">
      <c r="AQ1062"/>
      <c r="AR1062"/>
      <c r="AS1062"/>
      <c r="AT1062"/>
      <c r="AU1062"/>
      <c r="AV1062"/>
      <c r="AW1062"/>
      <c r="AX1062"/>
      <c r="AY1062"/>
    </row>
    <row r="1063" spans="43:51" x14ac:dyDescent="0.25">
      <c r="AQ1063"/>
      <c r="AR1063"/>
      <c r="AS1063"/>
      <c r="AT1063"/>
      <c r="AU1063"/>
      <c r="AV1063"/>
      <c r="AW1063"/>
      <c r="AX1063"/>
      <c r="AY1063"/>
    </row>
    <row r="1064" spans="43:51" x14ac:dyDescent="0.25">
      <c r="AQ1064"/>
      <c r="AR1064"/>
      <c r="AS1064"/>
      <c r="AT1064"/>
      <c r="AU1064"/>
      <c r="AV1064"/>
      <c r="AW1064"/>
      <c r="AX1064"/>
      <c r="AY1064"/>
    </row>
    <row r="1065" spans="43:51" x14ac:dyDescent="0.25">
      <c r="AQ1065"/>
      <c r="AR1065"/>
      <c r="AS1065"/>
      <c r="AT1065"/>
      <c r="AU1065"/>
      <c r="AV1065"/>
      <c r="AW1065"/>
      <c r="AX1065"/>
      <c r="AY1065"/>
    </row>
    <row r="1066" spans="43:51" x14ac:dyDescent="0.25">
      <c r="AQ1066"/>
      <c r="AR1066"/>
      <c r="AS1066"/>
      <c r="AT1066"/>
      <c r="AU1066"/>
      <c r="AV1066"/>
      <c r="AW1066"/>
      <c r="AX1066"/>
      <c r="AY1066"/>
    </row>
    <row r="1067" spans="43:51" x14ac:dyDescent="0.25">
      <c r="AQ1067"/>
      <c r="AR1067"/>
      <c r="AS1067"/>
      <c r="AT1067"/>
      <c r="AU1067"/>
      <c r="AV1067"/>
      <c r="AW1067"/>
      <c r="AX1067"/>
      <c r="AY1067"/>
    </row>
    <row r="1068" spans="43:51" x14ac:dyDescent="0.25">
      <c r="AQ1068"/>
      <c r="AR1068"/>
      <c r="AS1068"/>
      <c r="AT1068"/>
      <c r="AU1068"/>
      <c r="AV1068"/>
      <c r="AW1068"/>
      <c r="AX1068"/>
      <c r="AY1068"/>
    </row>
    <row r="1069" spans="43:51" x14ac:dyDescent="0.25">
      <c r="AQ1069"/>
      <c r="AR1069"/>
      <c r="AS1069"/>
      <c r="AT1069"/>
      <c r="AU1069"/>
      <c r="AV1069"/>
      <c r="AW1069"/>
      <c r="AX1069"/>
      <c r="AY1069"/>
    </row>
    <row r="1070" spans="43:51" x14ac:dyDescent="0.25">
      <c r="AQ1070"/>
      <c r="AR1070"/>
      <c r="AS1070"/>
      <c r="AT1070"/>
      <c r="AU1070"/>
      <c r="AV1070"/>
      <c r="AW1070"/>
      <c r="AX1070"/>
      <c r="AY1070"/>
    </row>
    <row r="1071" spans="43:51" x14ac:dyDescent="0.25">
      <c r="AQ1071"/>
      <c r="AR1071"/>
      <c r="AS1071"/>
      <c r="AT1071"/>
      <c r="AU1071"/>
      <c r="AV1071"/>
      <c r="AW1071"/>
      <c r="AX1071"/>
      <c r="AY1071"/>
    </row>
    <row r="1072" spans="43:51" x14ac:dyDescent="0.25">
      <c r="AQ1072"/>
      <c r="AR1072"/>
      <c r="AS1072"/>
      <c r="AT1072"/>
      <c r="AU1072"/>
      <c r="AV1072"/>
      <c r="AW1072"/>
      <c r="AX1072"/>
      <c r="AY1072"/>
    </row>
    <row r="1073" spans="43:51" x14ac:dyDescent="0.25">
      <c r="AQ1073"/>
      <c r="AR1073"/>
      <c r="AS1073"/>
      <c r="AT1073"/>
      <c r="AU1073"/>
      <c r="AV1073"/>
      <c r="AW1073"/>
      <c r="AX1073"/>
      <c r="AY1073"/>
    </row>
    <row r="1074" spans="43:51" x14ac:dyDescent="0.25">
      <c r="AQ1074"/>
      <c r="AR1074"/>
      <c r="AS1074"/>
      <c r="AT1074"/>
      <c r="AU1074"/>
      <c r="AV1074"/>
      <c r="AW1074"/>
      <c r="AX1074"/>
      <c r="AY1074"/>
    </row>
    <row r="1075" spans="43:51" x14ac:dyDescent="0.25">
      <c r="AQ1075"/>
      <c r="AR1075"/>
      <c r="AS1075"/>
      <c r="AT1075"/>
      <c r="AU1075"/>
      <c r="AV1075"/>
      <c r="AW1075"/>
      <c r="AX1075"/>
      <c r="AY1075"/>
    </row>
    <row r="1076" spans="43:51" x14ac:dyDescent="0.25">
      <c r="AQ1076"/>
      <c r="AR1076"/>
      <c r="AS1076"/>
      <c r="AT1076"/>
      <c r="AU1076"/>
      <c r="AV1076"/>
      <c r="AW1076"/>
      <c r="AX1076"/>
      <c r="AY1076"/>
    </row>
    <row r="1077" spans="43:51" x14ac:dyDescent="0.25">
      <c r="AQ1077"/>
      <c r="AR1077"/>
      <c r="AS1077"/>
      <c r="AT1077"/>
      <c r="AU1077"/>
      <c r="AV1077"/>
      <c r="AW1077"/>
      <c r="AX1077"/>
      <c r="AY1077"/>
    </row>
    <row r="1078" spans="43:51" x14ac:dyDescent="0.25">
      <c r="AQ1078"/>
      <c r="AR1078"/>
      <c r="AS1078"/>
      <c r="AT1078"/>
      <c r="AU1078"/>
      <c r="AV1078"/>
      <c r="AW1078"/>
      <c r="AX1078"/>
      <c r="AY1078"/>
    </row>
    <row r="1079" spans="43:51" x14ac:dyDescent="0.25">
      <c r="AQ1079"/>
      <c r="AR1079"/>
      <c r="AS1079"/>
      <c r="AT1079"/>
      <c r="AU1079"/>
      <c r="AV1079"/>
      <c r="AW1079"/>
      <c r="AX1079"/>
      <c r="AY1079"/>
    </row>
    <row r="1080" spans="43:51" x14ac:dyDescent="0.25">
      <c r="AQ1080"/>
      <c r="AR1080"/>
      <c r="AS1080"/>
      <c r="AT1080"/>
      <c r="AU1080"/>
      <c r="AV1080"/>
      <c r="AW1080"/>
      <c r="AX1080"/>
      <c r="AY1080"/>
    </row>
    <row r="1081" spans="43:51" x14ac:dyDescent="0.25">
      <c r="AQ1081"/>
      <c r="AR1081"/>
      <c r="AS1081"/>
      <c r="AT1081"/>
      <c r="AU1081"/>
      <c r="AV1081"/>
      <c r="AW1081"/>
      <c r="AX1081"/>
      <c r="AY1081"/>
    </row>
    <row r="1082" spans="43:51" x14ac:dyDescent="0.25">
      <c r="AQ1082"/>
      <c r="AR1082"/>
      <c r="AS1082"/>
      <c r="AT1082"/>
      <c r="AU1082"/>
      <c r="AV1082"/>
      <c r="AW1082"/>
      <c r="AX1082"/>
      <c r="AY1082"/>
    </row>
    <row r="1083" spans="43:51" x14ac:dyDescent="0.25">
      <c r="AQ1083"/>
      <c r="AR1083"/>
      <c r="AS1083"/>
      <c r="AT1083"/>
      <c r="AU1083"/>
      <c r="AV1083"/>
      <c r="AW1083"/>
      <c r="AX1083"/>
      <c r="AY1083"/>
    </row>
    <row r="1084" spans="43:51" x14ac:dyDescent="0.25">
      <c r="AQ1084"/>
      <c r="AR1084"/>
      <c r="AS1084"/>
      <c r="AT1084"/>
      <c r="AU1084"/>
      <c r="AV1084"/>
      <c r="AW1084"/>
      <c r="AX1084"/>
      <c r="AY1084"/>
    </row>
    <row r="1085" spans="43:51" x14ac:dyDescent="0.25">
      <c r="AQ1085"/>
      <c r="AR1085"/>
      <c r="AS1085"/>
      <c r="AT1085"/>
      <c r="AU1085"/>
      <c r="AV1085"/>
      <c r="AW1085"/>
      <c r="AX1085"/>
      <c r="AY1085"/>
    </row>
    <row r="1086" spans="43:51" x14ac:dyDescent="0.25">
      <c r="AQ1086"/>
      <c r="AR1086"/>
      <c r="AS1086"/>
      <c r="AT1086"/>
      <c r="AU1086"/>
      <c r="AV1086"/>
      <c r="AW1086"/>
      <c r="AX1086"/>
      <c r="AY1086"/>
    </row>
    <row r="1087" spans="43:51" x14ac:dyDescent="0.25">
      <c r="AQ1087"/>
      <c r="AR1087"/>
      <c r="AS1087"/>
      <c r="AT1087"/>
      <c r="AU1087"/>
      <c r="AV1087"/>
      <c r="AW1087"/>
      <c r="AX1087"/>
      <c r="AY1087"/>
    </row>
    <row r="1088" spans="43:51" x14ac:dyDescent="0.25">
      <c r="AQ1088"/>
      <c r="AR1088"/>
      <c r="AS1088"/>
      <c r="AT1088"/>
      <c r="AU1088"/>
      <c r="AV1088"/>
      <c r="AW1088"/>
      <c r="AX1088"/>
      <c r="AY1088"/>
    </row>
    <row r="1089" spans="43:51" x14ac:dyDescent="0.25">
      <c r="AQ1089"/>
      <c r="AR1089"/>
      <c r="AS1089"/>
      <c r="AT1089"/>
      <c r="AU1089"/>
      <c r="AV1089"/>
      <c r="AW1089"/>
      <c r="AX1089"/>
      <c r="AY1089"/>
    </row>
    <row r="1090" spans="43:51" x14ac:dyDescent="0.25">
      <c r="AQ1090"/>
      <c r="AR1090"/>
      <c r="AS1090"/>
      <c r="AT1090"/>
      <c r="AU1090"/>
      <c r="AV1090"/>
      <c r="AW1090"/>
      <c r="AX1090"/>
      <c r="AY1090"/>
    </row>
    <row r="1091" spans="43:51" x14ac:dyDescent="0.25">
      <c r="AQ1091"/>
      <c r="AR1091"/>
      <c r="AS1091"/>
      <c r="AT1091"/>
      <c r="AU1091"/>
      <c r="AV1091"/>
      <c r="AW1091"/>
      <c r="AX1091"/>
      <c r="AY1091"/>
    </row>
    <row r="1092" spans="43:51" x14ac:dyDescent="0.25">
      <c r="AQ1092"/>
      <c r="AR1092"/>
      <c r="AS1092"/>
      <c r="AT1092"/>
      <c r="AU1092"/>
      <c r="AV1092"/>
      <c r="AW1092"/>
      <c r="AX1092"/>
      <c r="AY1092"/>
    </row>
    <row r="1093" spans="43:51" x14ac:dyDescent="0.25">
      <c r="AQ1093"/>
      <c r="AR1093"/>
      <c r="AS1093"/>
      <c r="AT1093"/>
      <c r="AU1093"/>
      <c r="AV1093"/>
      <c r="AW1093"/>
      <c r="AX1093"/>
      <c r="AY1093"/>
    </row>
    <row r="1094" spans="43:51" x14ac:dyDescent="0.25">
      <c r="AQ1094"/>
      <c r="AR1094"/>
      <c r="AS1094"/>
      <c r="AT1094"/>
      <c r="AU1094"/>
      <c r="AV1094"/>
      <c r="AW1094"/>
      <c r="AX1094"/>
      <c r="AY1094"/>
    </row>
    <row r="1095" spans="43:51" x14ac:dyDescent="0.25">
      <c r="AQ1095"/>
      <c r="AR1095"/>
      <c r="AS1095"/>
      <c r="AT1095"/>
      <c r="AU1095"/>
      <c r="AV1095"/>
      <c r="AW1095"/>
      <c r="AX1095"/>
      <c r="AY1095"/>
    </row>
    <row r="1096" spans="43:51" x14ac:dyDescent="0.25">
      <c r="AQ1096"/>
      <c r="AR1096"/>
      <c r="AS1096"/>
      <c r="AT1096"/>
      <c r="AU1096"/>
      <c r="AV1096"/>
      <c r="AW1096"/>
      <c r="AX1096"/>
      <c r="AY1096"/>
    </row>
    <row r="1097" spans="43:51" x14ac:dyDescent="0.25">
      <c r="AQ1097"/>
      <c r="AR1097"/>
      <c r="AS1097"/>
      <c r="AT1097"/>
      <c r="AU1097"/>
      <c r="AV1097"/>
      <c r="AW1097"/>
      <c r="AX1097"/>
      <c r="AY1097"/>
    </row>
    <row r="1098" spans="43:51" x14ac:dyDescent="0.25">
      <c r="AQ1098"/>
      <c r="AR1098"/>
      <c r="AS1098"/>
      <c r="AT1098"/>
      <c r="AU1098"/>
      <c r="AV1098"/>
      <c r="AW1098"/>
      <c r="AX1098"/>
      <c r="AY1098"/>
    </row>
    <row r="1099" spans="43:51" x14ac:dyDescent="0.25">
      <c r="AQ1099"/>
      <c r="AR1099"/>
      <c r="AS1099"/>
      <c r="AT1099"/>
      <c r="AU1099"/>
      <c r="AV1099"/>
      <c r="AW1099"/>
      <c r="AX1099"/>
      <c r="AY1099"/>
    </row>
    <row r="1100" spans="43:51" x14ac:dyDescent="0.25">
      <c r="AQ1100"/>
      <c r="AR1100"/>
      <c r="AS1100"/>
      <c r="AT1100"/>
      <c r="AU1100"/>
      <c r="AV1100"/>
      <c r="AW1100"/>
      <c r="AX1100"/>
      <c r="AY1100"/>
    </row>
    <row r="1101" spans="43:51" x14ac:dyDescent="0.25">
      <c r="AQ1101"/>
      <c r="AR1101"/>
      <c r="AS1101"/>
      <c r="AT1101"/>
      <c r="AU1101"/>
      <c r="AV1101"/>
      <c r="AW1101"/>
      <c r="AX1101"/>
      <c r="AY1101"/>
    </row>
    <row r="1102" spans="43:51" x14ac:dyDescent="0.25">
      <c r="AQ1102"/>
      <c r="AR1102"/>
      <c r="AS1102"/>
      <c r="AT1102"/>
      <c r="AU1102"/>
      <c r="AV1102"/>
      <c r="AW1102"/>
      <c r="AX1102"/>
      <c r="AY1102"/>
    </row>
    <row r="1103" spans="43:51" x14ac:dyDescent="0.25">
      <c r="AQ1103"/>
      <c r="AR1103"/>
      <c r="AS1103"/>
      <c r="AT1103"/>
      <c r="AU1103"/>
      <c r="AV1103"/>
      <c r="AW1103"/>
      <c r="AX1103"/>
      <c r="AY1103"/>
    </row>
    <row r="1104" spans="43:51" x14ac:dyDescent="0.25">
      <c r="AQ1104"/>
      <c r="AR1104"/>
      <c r="AS1104"/>
      <c r="AT1104"/>
      <c r="AU1104"/>
      <c r="AV1104"/>
      <c r="AW1104"/>
      <c r="AX1104"/>
      <c r="AY1104"/>
    </row>
    <row r="1105" spans="43:51" x14ac:dyDescent="0.25">
      <c r="AQ1105"/>
      <c r="AR1105"/>
      <c r="AS1105"/>
      <c r="AT1105"/>
      <c r="AU1105"/>
      <c r="AV1105"/>
      <c r="AW1105"/>
      <c r="AX1105"/>
      <c r="AY1105"/>
    </row>
    <row r="1106" spans="43:51" x14ac:dyDescent="0.25">
      <c r="AQ1106"/>
      <c r="AR1106"/>
      <c r="AS1106"/>
      <c r="AT1106"/>
      <c r="AU1106"/>
      <c r="AV1106"/>
      <c r="AW1106"/>
      <c r="AX1106"/>
      <c r="AY1106"/>
    </row>
    <row r="1107" spans="43:51" x14ac:dyDescent="0.25">
      <c r="AQ1107"/>
      <c r="AR1107"/>
      <c r="AS1107"/>
      <c r="AT1107"/>
      <c r="AU1107"/>
      <c r="AV1107"/>
      <c r="AW1107"/>
      <c r="AX1107"/>
      <c r="AY1107"/>
    </row>
    <row r="1108" spans="43:51" x14ac:dyDescent="0.25">
      <c r="AQ1108"/>
      <c r="AR1108"/>
      <c r="AS1108"/>
      <c r="AT1108"/>
      <c r="AU1108"/>
      <c r="AV1108"/>
      <c r="AW1108"/>
      <c r="AX1108"/>
      <c r="AY1108"/>
    </row>
    <row r="1109" spans="43:51" x14ac:dyDescent="0.25">
      <c r="AQ1109"/>
      <c r="AR1109"/>
      <c r="AS1109"/>
      <c r="AT1109"/>
      <c r="AU1109"/>
      <c r="AV1109"/>
      <c r="AW1109"/>
      <c r="AX1109"/>
      <c r="AY1109"/>
    </row>
    <row r="1110" spans="43:51" x14ac:dyDescent="0.25">
      <c r="AQ1110"/>
      <c r="AR1110"/>
      <c r="AS1110"/>
      <c r="AT1110"/>
      <c r="AU1110"/>
      <c r="AV1110"/>
      <c r="AW1110"/>
      <c r="AX1110"/>
      <c r="AY1110"/>
    </row>
    <row r="1111" spans="43:51" x14ac:dyDescent="0.25">
      <c r="AQ1111"/>
      <c r="AR1111"/>
      <c r="AS1111"/>
      <c r="AT1111"/>
      <c r="AU1111"/>
      <c r="AV1111"/>
      <c r="AW1111"/>
      <c r="AX1111"/>
      <c r="AY1111"/>
    </row>
    <row r="1112" spans="43:51" x14ac:dyDescent="0.25">
      <c r="AQ1112"/>
      <c r="AR1112"/>
      <c r="AS1112"/>
      <c r="AT1112"/>
      <c r="AU1112"/>
      <c r="AV1112"/>
      <c r="AW1112"/>
      <c r="AX1112"/>
      <c r="AY1112"/>
    </row>
    <row r="1113" spans="43:51" x14ac:dyDescent="0.25">
      <c r="AQ1113"/>
      <c r="AR1113"/>
      <c r="AS1113"/>
      <c r="AT1113"/>
      <c r="AU1113"/>
      <c r="AV1113"/>
      <c r="AW1113"/>
      <c r="AX1113"/>
      <c r="AY1113"/>
    </row>
    <row r="1114" spans="43:51" x14ac:dyDescent="0.25">
      <c r="AQ1114"/>
      <c r="AR1114"/>
      <c r="AS1114"/>
      <c r="AT1114"/>
      <c r="AU1114"/>
      <c r="AV1114"/>
      <c r="AW1114"/>
      <c r="AX1114"/>
      <c r="AY1114"/>
    </row>
    <row r="1115" spans="43:51" x14ac:dyDescent="0.25">
      <c r="AQ1115"/>
      <c r="AR1115"/>
      <c r="AS1115"/>
      <c r="AT1115"/>
      <c r="AU1115"/>
      <c r="AV1115"/>
      <c r="AW1115"/>
      <c r="AX1115"/>
      <c r="AY1115"/>
    </row>
    <row r="1116" spans="43:51" x14ac:dyDescent="0.25">
      <c r="AQ1116"/>
      <c r="AR1116"/>
      <c r="AS1116"/>
      <c r="AT1116"/>
      <c r="AU1116"/>
      <c r="AV1116"/>
      <c r="AW1116"/>
      <c r="AX1116"/>
      <c r="AY1116"/>
    </row>
    <row r="1117" spans="43:51" x14ac:dyDescent="0.25">
      <c r="AQ1117"/>
      <c r="AR1117"/>
      <c r="AS1117"/>
      <c r="AT1117"/>
      <c r="AU1117"/>
      <c r="AV1117"/>
      <c r="AW1117"/>
      <c r="AX1117"/>
      <c r="AY1117"/>
    </row>
    <row r="1118" spans="43:51" x14ac:dyDescent="0.25">
      <c r="AQ1118"/>
      <c r="AR1118"/>
      <c r="AS1118"/>
      <c r="AT1118"/>
      <c r="AU1118"/>
      <c r="AV1118"/>
      <c r="AW1118"/>
      <c r="AX1118"/>
      <c r="AY1118"/>
    </row>
    <row r="1119" spans="43:51" x14ac:dyDescent="0.25">
      <c r="AQ1119"/>
      <c r="AR1119"/>
      <c r="AS1119"/>
      <c r="AT1119"/>
      <c r="AU1119"/>
      <c r="AV1119"/>
      <c r="AW1119"/>
      <c r="AX1119"/>
      <c r="AY1119"/>
    </row>
    <row r="1120" spans="43:51" x14ac:dyDescent="0.25">
      <c r="AQ1120"/>
      <c r="AR1120"/>
      <c r="AS1120"/>
      <c r="AT1120"/>
      <c r="AU1120"/>
      <c r="AV1120"/>
      <c r="AW1120"/>
      <c r="AX1120"/>
      <c r="AY1120"/>
    </row>
    <row r="1121" spans="43:51" x14ac:dyDescent="0.25">
      <c r="AQ1121"/>
      <c r="AR1121"/>
      <c r="AS1121"/>
      <c r="AT1121"/>
      <c r="AU1121"/>
      <c r="AV1121"/>
      <c r="AW1121"/>
      <c r="AX1121"/>
      <c r="AY1121"/>
    </row>
    <row r="1122" spans="43:51" x14ac:dyDescent="0.25">
      <c r="AQ1122"/>
      <c r="AR1122"/>
      <c r="AS1122"/>
      <c r="AT1122"/>
      <c r="AU1122"/>
      <c r="AV1122"/>
      <c r="AW1122"/>
      <c r="AX1122"/>
      <c r="AY1122"/>
    </row>
    <row r="1123" spans="43:51" x14ac:dyDescent="0.25">
      <c r="AQ1123"/>
      <c r="AR1123"/>
      <c r="AS1123"/>
      <c r="AT1123"/>
      <c r="AU1123"/>
      <c r="AV1123"/>
      <c r="AW1123"/>
      <c r="AX1123"/>
      <c r="AY1123"/>
    </row>
    <row r="1124" spans="43:51" x14ac:dyDescent="0.25">
      <c r="AQ1124"/>
      <c r="AR1124"/>
      <c r="AS1124"/>
      <c r="AT1124"/>
      <c r="AU1124"/>
      <c r="AV1124"/>
      <c r="AW1124"/>
      <c r="AX1124"/>
      <c r="AY1124"/>
    </row>
    <row r="1125" spans="43:51" x14ac:dyDescent="0.25">
      <c r="AQ1125"/>
      <c r="AR1125"/>
      <c r="AS1125"/>
      <c r="AT1125"/>
      <c r="AU1125"/>
      <c r="AV1125"/>
      <c r="AW1125"/>
      <c r="AX1125"/>
      <c r="AY1125"/>
    </row>
    <row r="1126" spans="43:51" x14ac:dyDescent="0.25">
      <c r="AQ1126"/>
      <c r="AR1126"/>
      <c r="AS1126"/>
      <c r="AT1126"/>
      <c r="AU1126"/>
      <c r="AV1126"/>
      <c r="AW1126"/>
      <c r="AX1126"/>
      <c r="AY1126"/>
    </row>
    <row r="1127" spans="43:51" x14ac:dyDescent="0.25">
      <c r="AQ1127"/>
      <c r="AR1127"/>
      <c r="AS1127"/>
      <c r="AT1127"/>
      <c r="AU1127"/>
      <c r="AV1127"/>
      <c r="AW1127"/>
      <c r="AX1127"/>
      <c r="AY1127"/>
    </row>
    <row r="1128" spans="43:51" x14ac:dyDescent="0.25">
      <c r="AQ1128"/>
      <c r="AR1128"/>
      <c r="AS1128"/>
      <c r="AT1128"/>
      <c r="AU1128"/>
      <c r="AV1128"/>
      <c r="AW1128"/>
      <c r="AX1128"/>
      <c r="AY1128"/>
    </row>
    <row r="1129" spans="43:51" x14ac:dyDescent="0.25">
      <c r="AQ1129"/>
      <c r="AR1129"/>
      <c r="AS1129"/>
      <c r="AT1129"/>
      <c r="AU1129"/>
      <c r="AV1129"/>
      <c r="AW1129"/>
      <c r="AX1129"/>
      <c r="AY1129"/>
    </row>
    <row r="1130" spans="43:51" x14ac:dyDescent="0.25">
      <c r="AQ1130"/>
      <c r="AR1130"/>
      <c r="AS1130"/>
      <c r="AT1130"/>
      <c r="AU1130"/>
      <c r="AV1130"/>
      <c r="AW1130"/>
      <c r="AX1130"/>
      <c r="AY1130"/>
    </row>
    <row r="1131" spans="43:51" x14ac:dyDescent="0.25">
      <c r="AQ1131"/>
      <c r="AR1131"/>
      <c r="AS1131"/>
      <c r="AT1131"/>
      <c r="AU1131"/>
      <c r="AV1131"/>
      <c r="AW1131"/>
      <c r="AX1131"/>
      <c r="AY1131"/>
    </row>
    <row r="1132" spans="43:51" x14ac:dyDescent="0.25">
      <c r="AQ1132"/>
      <c r="AR1132"/>
      <c r="AS1132"/>
      <c r="AT1132"/>
      <c r="AU1132"/>
      <c r="AV1132"/>
      <c r="AW1132"/>
      <c r="AX1132"/>
      <c r="AY1132"/>
    </row>
    <row r="1133" spans="43:51" x14ac:dyDescent="0.25">
      <c r="AQ1133"/>
      <c r="AR1133"/>
      <c r="AS1133"/>
      <c r="AT1133"/>
      <c r="AU1133"/>
      <c r="AV1133"/>
      <c r="AW1133"/>
      <c r="AX1133"/>
      <c r="AY1133"/>
    </row>
    <row r="1134" spans="43:51" x14ac:dyDescent="0.25">
      <c r="AQ1134"/>
      <c r="AR1134"/>
      <c r="AS1134"/>
      <c r="AT1134"/>
      <c r="AU1134"/>
      <c r="AV1134"/>
      <c r="AW1134"/>
      <c r="AX1134"/>
      <c r="AY1134"/>
    </row>
    <row r="1135" spans="43:51" x14ac:dyDescent="0.25">
      <c r="AQ1135"/>
      <c r="AR1135"/>
      <c r="AS1135"/>
      <c r="AT1135"/>
      <c r="AU1135"/>
      <c r="AV1135"/>
      <c r="AW1135"/>
      <c r="AX1135"/>
      <c r="AY1135"/>
    </row>
    <row r="1136" spans="43:51" x14ac:dyDescent="0.25">
      <c r="AQ1136"/>
      <c r="AR1136"/>
      <c r="AS1136"/>
      <c r="AT1136"/>
      <c r="AU1136"/>
      <c r="AV1136"/>
      <c r="AW1136"/>
      <c r="AX1136"/>
      <c r="AY1136"/>
    </row>
    <row r="1137" spans="43:51" x14ac:dyDescent="0.25">
      <c r="AQ1137"/>
      <c r="AR1137"/>
      <c r="AS1137"/>
      <c r="AT1137"/>
      <c r="AU1137"/>
      <c r="AV1137"/>
      <c r="AW1137"/>
      <c r="AX1137"/>
      <c r="AY1137"/>
    </row>
    <row r="1138" spans="43:51" x14ac:dyDescent="0.25">
      <c r="AQ1138"/>
      <c r="AR1138"/>
      <c r="AS1138"/>
      <c r="AT1138"/>
      <c r="AU1138"/>
      <c r="AV1138"/>
      <c r="AW1138"/>
      <c r="AX1138"/>
      <c r="AY1138"/>
    </row>
    <row r="1139" spans="43:51" x14ac:dyDescent="0.25">
      <c r="AQ1139"/>
      <c r="AR1139"/>
      <c r="AS1139"/>
      <c r="AT1139"/>
      <c r="AU1139"/>
      <c r="AV1139"/>
      <c r="AW1139"/>
      <c r="AX1139"/>
      <c r="AY1139"/>
    </row>
    <row r="1140" spans="43:51" x14ac:dyDescent="0.25">
      <c r="AQ1140"/>
      <c r="AR1140"/>
      <c r="AS1140"/>
      <c r="AT1140"/>
      <c r="AU1140"/>
      <c r="AV1140"/>
      <c r="AW1140"/>
      <c r="AX1140"/>
      <c r="AY1140"/>
    </row>
    <row r="1141" spans="43:51" x14ac:dyDescent="0.25">
      <c r="AQ1141"/>
      <c r="AR1141"/>
      <c r="AS1141"/>
      <c r="AT1141"/>
      <c r="AU1141"/>
      <c r="AV1141"/>
      <c r="AW1141"/>
      <c r="AX1141"/>
      <c r="AY1141"/>
    </row>
    <row r="1142" spans="43:51" x14ac:dyDescent="0.25">
      <c r="AQ1142"/>
      <c r="AR1142"/>
      <c r="AS1142"/>
      <c r="AT1142"/>
      <c r="AU1142"/>
      <c r="AV1142"/>
      <c r="AW1142"/>
      <c r="AX1142"/>
      <c r="AY1142"/>
    </row>
    <row r="1143" spans="43:51" x14ac:dyDescent="0.25">
      <c r="AQ1143"/>
      <c r="AR1143"/>
      <c r="AS1143"/>
      <c r="AT1143"/>
      <c r="AU1143"/>
      <c r="AV1143"/>
      <c r="AW1143"/>
      <c r="AX1143"/>
      <c r="AY1143"/>
    </row>
    <row r="1144" spans="43:51" x14ac:dyDescent="0.25">
      <c r="AQ1144"/>
      <c r="AR1144"/>
      <c r="AS1144"/>
      <c r="AT1144"/>
      <c r="AU1144"/>
      <c r="AV1144"/>
      <c r="AW1144"/>
      <c r="AX1144"/>
      <c r="AY1144"/>
    </row>
    <row r="1145" spans="43:51" x14ac:dyDescent="0.25">
      <c r="AQ1145"/>
      <c r="AR1145"/>
      <c r="AS1145"/>
      <c r="AT1145"/>
      <c r="AU1145"/>
      <c r="AV1145"/>
      <c r="AW1145"/>
      <c r="AX1145"/>
      <c r="AY1145"/>
    </row>
    <row r="1146" spans="43:51" x14ac:dyDescent="0.25">
      <c r="AQ1146"/>
      <c r="AR1146"/>
      <c r="AS1146"/>
      <c r="AT1146"/>
      <c r="AU1146"/>
      <c r="AV1146"/>
      <c r="AW1146"/>
      <c r="AX1146"/>
      <c r="AY1146"/>
    </row>
    <row r="1147" spans="43:51" x14ac:dyDescent="0.25">
      <c r="AQ1147"/>
      <c r="AR1147"/>
      <c r="AS1147"/>
      <c r="AT1147"/>
      <c r="AU1147"/>
      <c r="AV1147"/>
      <c r="AW1147"/>
      <c r="AX1147"/>
      <c r="AY1147"/>
    </row>
    <row r="1148" spans="43:51" x14ac:dyDescent="0.25">
      <c r="AQ1148"/>
      <c r="AR1148"/>
      <c r="AS1148"/>
      <c r="AT1148"/>
      <c r="AU1148"/>
      <c r="AV1148"/>
      <c r="AW1148"/>
      <c r="AX1148"/>
      <c r="AY1148"/>
    </row>
    <row r="1149" spans="43:51" x14ac:dyDescent="0.25">
      <c r="AQ1149"/>
      <c r="AR1149"/>
      <c r="AS1149"/>
      <c r="AT1149"/>
      <c r="AU1149"/>
      <c r="AV1149"/>
      <c r="AW1149"/>
      <c r="AX1149"/>
      <c r="AY1149"/>
    </row>
    <row r="1150" spans="43:51" x14ac:dyDescent="0.25">
      <c r="AQ1150"/>
      <c r="AR1150"/>
      <c r="AS1150"/>
      <c r="AT1150"/>
      <c r="AU1150"/>
      <c r="AV1150"/>
      <c r="AW1150"/>
      <c r="AX1150"/>
      <c r="AY1150"/>
    </row>
    <row r="1151" spans="43:51" x14ac:dyDescent="0.25">
      <c r="AQ1151"/>
      <c r="AR1151"/>
      <c r="AS1151"/>
      <c r="AT1151"/>
      <c r="AU1151"/>
      <c r="AV1151"/>
      <c r="AW1151"/>
      <c r="AX1151"/>
      <c r="AY1151"/>
    </row>
    <row r="1152" spans="43:51" x14ac:dyDescent="0.25">
      <c r="AQ1152"/>
      <c r="AR1152"/>
      <c r="AS1152"/>
      <c r="AT1152"/>
      <c r="AU1152"/>
      <c r="AV1152"/>
      <c r="AW1152"/>
      <c r="AX1152"/>
      <c r="AY1152"/>
    </row>
    <row r="1153" spans="43:51" x14ac:dyDescent="0.25">
      <c r="AQ1153"/>
      <c r="AR1153"/>
      <c r="AS1153"/>
      <c r="AT1153"/>
      <c r="AU1153"/>
      <c r="AV1153"/>
      <c r="AW1153"/>
      <c r="AX1153"/>
      <c r="AY1153"/>
    </row>
    <row r="1154" spans="43:51" x14ac:dyDescent="0.25">
      <c r="AQ1154"/>
      <c r="AR1154"/>
      <c r="AS1154"/>
      <c r="AT1154"/>
      <c r="AU1154"/>
      <c r="AV1154"/>
      <c r="AW1154"/>
      <c r="AX1154"/>
      <c r="AY1154"/>
    </row>
    <row r="1155" spans="43:51" x14ac:dyDescent="0.25">
      <c r="AQ1155"/>
      <c r="AR1155"/>
      <c r="AS1155"/>
      <c r="AT1155"/>
      <c r="AU1155"/>
      <c r="AV1155"/>
      <c r="AW1155"/>
      <c r="AX1155"/>
      <c r="AY1155"/>
    </row>
    <row r="1156" spans="43:51" x14ac:dyDescent="0.25">
      <c r="AQ1156"/>
      <c r="AR1156"/>
      <c r="AS1156"/>
      <c r="AT1156"/>
      <c r="AU1156"/>
      <c r="AV1156"/>
      <c r="AW1156"/>
      <c r="AX1156"/>
      <c r="AY1156"/>
    </row>
    <row r="1157" spans="43:51" x14ac:dyDescent="0.25">
      <c r="AQ1157"/>
      <c r="AR1157"/>
      <c r="AS1157"/>
      <c r="AT1157"/>
      <c r="AU1157"/>
      <c r="AV1157"/>
      <c r="AW1157"/>
      <c r="AX1157"/>
      <c r="AY1157"/>
    </row>
    <row r="1158" spans="43:51" x14ac:dyDescent="0.25">
      <c r="AQ1158"/>
      <c r="AR1158"/>
      <c r="AS1158"/>
      <c r="AT1158"/>
      <c r="AU1158"/>
      <c r="AV1158"/>
      <c r="AW1158"/>
      <c r="AX1158"/>
      <c r="AY1158"/>
    </row>
    <row r="1159" spans="43:51" x14ac:dyDescent="0.25">
      <c r="AQ1159"/>
      <c r="AR1159"/>
      <c r="AS1159"/>
      <c r="AT1159"/>
      <c r="AU1159"/>
      <c r="AV1159"/>
      <c r="AW1159"/>
      <c r="AX1159"/>
      <c r="AY1159"/>
    </row>
    <row r="1160" spans="43:51" x14ac:dyDescent="0.25">
      <c r="AQ1160"/>
      <c r="AR1160"/>
      <c r="AS1160"/>
      <c r="AT1160"/>
      <c r="AU1160"/>
      <c r="AV1160"/>
      <c r="AW1160"/>
      <c r="AX1160"/>
      <c r="AY1160"/>
    </row>
    <row r="1161" spans="43:51" x14ac:dyDescent="0.25">
      <c r="AQ1161"/>
      <c r="AR1161"/>
      <c r="AS1161"/>
      <c r="AT1161"/>
      <c r="AU1161"/>
      <c r="AV1161"/>
      <c r="AW1161"/>
      <c r="AX1161"/>
      <c r="AY1161"/>
    </row>
    <row r="1162" spans="43:51" x14ac:dyDescent="0.25">
      <c r="AQ1162"/>
      <c r="AR1162"/>
      <c r="AS1162"/>
      <c r="AT1162"/>
      <c r="AU1162"/>
      <c r="AV1162"/>
      <c r="AW1162"/>
      <c r="AX1162"/>
      <c r="AY1162"/>
    </row>
    <row r="1163" spans="43:51" x14ac:dyDescent="0.25">
      <c r="AQ1163"/>
      <c r="AR1163"/>
      <c r="AS1163"/>
      <c r="AT1163"/>
      <c r="AU1163"/>
      <c r="AV1163"/>
      <c r="AW1163"/>
      <c r="AX1163"/>
      <c r="AY1163"/>
    </row>
    <row r="1164" spans="43:51" x14ac:dyDescent="0.25">
      <c r="AQ1164"/>
      <c r="AR1164"/>
      <c r="AS1164"/>
      <c r="AT1164"/>
      <c r="AU1164"/>
      <c r="AV1164"/>
      <c r="AW1164"/>
      <c r="AX1164"/>
      <c r="AY1164"/>
    </row>
    <row r="1165" spans="43:51" x14ac:dyDescent="0.25">
      <c r="AQ1165"/>
      <c r="AR1165"/>
      <c r="AS1165"/>
      <c r="AT1165"/>
      <c r="AU1165"/>
      <c r="AV1165"/>
      <c r="AW1165"/>
      <c r="AX1165"/>
      <c r="AY1165"/>
    </row>
    <row r="1166" spans="43:51" x14ac:dyDescent="0.25">
      <c r="AQ1166"/>
      <c r="AR1166"/>
      <c r="AS1166"/>
      <c r="AT1166"/>
      <c r="AU1166"/>
      <c r="AV1166"/>
      <c r="AW1166"/>
      <c r="AX1166"/>
      <c r="AY1166"/>
    </row>
    <row r="1167" spans="43:51" x14ac:dyDescent="0.25">
      <c r="AQ1167"/>
      <c r="AR1167"/>
      <c r="AS1167"/>
      <c r="AT1167"/>
      <c r="AU1167"/>
      <c r="AV1167"/>
      <c r="AW1167"/>
      <c r="AX1167"/>
      <c r="AY1167"/>
    </row>
    <row r="1168" spans="43:51" x14ac:dyDescent="0.25">
      <c r="AQ1168"/>
      <c r="AR1168"/>
      <c r="AS1168"/>
      <c r="AT1168"/>
      <c r="AU1168"/>
      <c r="AV1168"/>
      <c r="AW1168"/>
      <c r="AX1168"/>
      <c r="AY1168"/>
    </row>
    <row r="1169" spans="43:51" x14ac:dyDescent="0.25">
      <c r="AQ1169"/>
      <c r="AR1169"/>
      <c r="AS1169"/>
      <c r="AT1169"/>
      <c r="AU1169"/>
      <c r="AV1169"/>
      <c r="AW1169"/>
      <c r="AX1169"/>
      <c r="AY1169"/>
    </row>
    <row r="1170" spans="43:51" x14ac:dyDescent="0.25">
      <c r="AQ1170"/>
      <c r="AR1170"/>
      <c r="AS1170"/>
      <c r="AT1170"/>
      <c r="AU1170"/>
      <c r="AV1170"/>
      <c r="AW1170"/>
      <c r="AX1170"/>
      <c r="AY1170"/>
    </row>
    <row r="1171" spans="43:51" x14ac:dyDescent="0.25">
      <c r="AQ1171"/>
      <c r="AR1171"/>
      <c r="AS1171"/>
      <c r="AT1171"/>
      <c r="AU1171"/>
      <c r="AV1171"/>
      <c r="AW1171"/>
      <c r="AX1171"/>
      <c r="AY1171"/>
    </row>
    <row r="1172" spans="43:51" x14ac:dyDescent="0.25">
      <c r="AQ1172"/>
      <c r="AR1172"/>
      <c r="AS1172"/>
      <c r="AT1172"/>
      <c r="AU1172"/>
      <c r="AV1172"/>
      <c r="AW1172"/>
      <c r="AX1172"/>
      <c r="AY1172"/>
    </row>
    <row r="1173" spans="43:51" x14ac:dyDescent="0.25">
      <c r="AQ1173"/>
      <c r="AR1173"/>
      <c r="AS1173"/>
      <c r="AT1173"/>
      <c r="AU1173"/>
      <c r="AV1173"/>
      <c r="AW1173"/>
      <c r="AX1173"/>
      <c r="AY1173"/>
    </row>
    <row r="1174" spans="43:51" x14ac:dyDescent="0.25">
      <c r="AQ1174"/>
      <c r="AR1174"/>
      <c r="AS1174"/>
      <c r="AT1174"/>
      <c r="AU1174"/>
      <c r="AV1174"/>
      <c r="AW1174"/>
      <c r="AX1174"/>
      <c r="AY1174"/>
    </row>
    <row r="1175" spans="43:51" x14ac:dyDescent="0.25">
      <c r="AQ1175"/>
      <c r="AR1175"/>
      <c r="AS1175"/>
      <c r="AT1175"/>
      <c r="AU1175"/>
      <c r="AV1175"/>
      <c r="AW1175"/>
      <c r="AX1175"/>
      <c r="AY1175"/>
    </row>
    <row r="1176" spans="43:51" x14ac:dyDescent="0.25">
      <c r="AQ1176"/>
      <c r="AR1176"/>
      <c r="AS1176"/>
      <c r="AT1176"/>
      <c r="AU1176"/>
      <c r="AV1176"/>
      <c r="AW1176"/>
      <c r="AX1176"/>
      <c r="AY1176"/>
    </row>
    <row r="1177" spans="43:51" x14ac:dyDescent="0.25">
      <c r="AQ1177"/>
      <c r="AR1177"/>
      <c r="AS1177"/>
      <c r="AT1177"/>
      <c r="AU1177"/>
      <c r="AV1177"/>
      <c r="AW1177"/>
      <c r="AX1177"/>
      <c r="AY1177"/>
    </row>
    <row r="1178" spans="43:51" x14ac:dyDescent="0.25">
      <c r="AQ1178"/>
      <c r="AR1178"/>
      <c r="AS1178"/>
      <c r="AT1178"/>
      <c r="AU1178"/>
      <c r="AV1178"/>
      <c r="AW1178"/>
      <c r="AX1178"/>
      <c r="AY1178"/>
    </row>
    <row r="1179" spans="43:51" x14ac:dyDescent="0.25">
      <c r="AQ1179"/>
      <c r="AR1179"/>
      <c r="AS1179"/>
      <c r="AT1179"/>
      <c r="AU1179"/>
      <c r="AV1179"/>
      <c r="AW1179"/>
      <c r="AX1179"/>
      <c r="AY1179"/>
    </row>
    <row r="1180" spans="43:51" x14ac:dyDescent="0.25">
      <c r="AQ1180"/>
      <c r="AR1180"/>
      <c r="AS1180"/>
      <c r="AT1180"/>
      <c r="AU1180"/>
      <c r="AV1180"/>
      <c r="AW1180"/>
      <c r="AX1180"/>
      <c r="AY1180"/>
    </row>
    <row r="1181" spans="43:51" x14ac:dyDescent="0.25">
      <c r="AQ1181"/>
      <c r="AR1181"/>
      <c r="AS1181"/>
      <c r="AT1181"/>
      <c r="AU1181"/>
      <c r="AV1181"/>
      <c r="AW1181"/>
      <c r="AX1181"/>
      <c r="AY1181"/>
    </row>
    <row r="1182" spans="43:51" x14ac:dyDescent="0.25">
      <c r="AQ1182"/>
      <c r="AR1182"/>
      <c r="AS1182"/>
      <c r="AT1182"/>
      <c r="AU1182"/>
      <c r="AV1182"/>
      <c r="AW1182"/>
      <c r="AX1182"/>
      <c r="AY1182"/>
    </row>
    <row r="1183" spans="43:51" x14ac:dyDescent="0.25">
      <c r="AQ1183"/>
      <c r="AR1183"/>
      <c r="AS1183"/>
      <c r="AT1183"/>
      <c r="AU1183"/>
      <c r="AV1183"/>
      <c r="AW1183"/>
      <c r="AX1183"/>
      <c r="AY1183"/>
    </row>
    <row r="1184" spans="43:51" x14ac:dyDescent="0.25">
      <c r="AQ1184"/>
      <c r="AR1184"/>
      <c r="AS1184"/>
      <c r="AT1184"/>
      <c r="AU1184"/>
      <c r="AV1184"/>
      <c r="AW1184"/>
      <c r="AX1184"/>
      <c r="AY1184"/>
    </row>
    <row r="1185" spans="43:51" x14ac:dyDescent="0.25">
      <c r="AQ1185"/>
      <c r="AR1185"/>
      <c r="AS1185"/>
      <c r="AT1185"/>
      <c r="AU1185"/>
      <c r="AV1185"/>
      <c r="AW1185"/>
      <c r="AX1185"/>
      <c r="AY1185"/>
    </row>
    <row r="1186" spans="43:51" x14ac:dyDescent="0.25">
      <c r="AQ1186"/>
      <c r="AR1186"/>
      <c r="AS1186"/>
      <c r="AT1186"/>
      <c r="AU1186"/>
      <c r="AV1186"/>
      <c r="AW1186"/>
      <c r="AX1186"/>
      <c r="AY1186"/>
    </row>
    <row r="1187" spans="43:51" x14ac:dyDescent="0.25">
      <c r="AQ1187"/>
      <c r="AR1187"/>
      <c r="AS1187"/>
      <c r="AT1187"/>
      <c r="AU1187"/>
      <c r="AV1187"/>
      <c r="AW1187"/>
      <c r="AX1187"/>
      <c r="AY1187"/>
    </row>
    <row r="1188" spans="43:51" x14ac:dyDescent="0.25">
      <c r="AQ1188"/>
      <c r="AR1188"/>
      <c r="AS1188"/>
      <c r="AT1188"/>
      <c r="AU1188"/>
      <c r="AV1188"/>
      <c r="AW1188"/>
      <c r="AX1188"/>
      <c r="AY1188"/>
    </row>
    <row r="1189" spans="43:51" x14ac:dyDescent="0.25">
      <c r="AQ1189"/>
      <c r="AR1189"/>
      <c r="AS1189"/>
      <c r="AT1189"/>
      <c r="AU1189"/>
      <c r="AV1189"/>
      <c r="AW1189"/>
      <c r="AX1189"/>
      <c r="AY1189"/>
    </row>
    <row r="1190" spans="43:51" x14ac:dyDescent="0.25">
      <c r="AQ1190"/>
      <c r="AR1190"/>
      <c r="AS1190"/>
      <c r="AT1190"/>
      <c r="AU1190"/>
      <c r="AV1190"/>
      <c r="AW1190"/>
      <c r="AX1190"/>
      <c r="AY1190"/>
    </row>
    <row r="1191" spans="43:51" x14ac:dyDescent="0.25">
      <c r="AQ1191"/>
      <c r="AR1191"/>
      <c r="AS1191"/>
      <c r="AT1191"/>
      <c r="AU1191"/>
      <c r="AV1191"/>
      <c r="AW1191"/>
      <c r="AX1191"/>
      <c r="AY1191"/>
    </row>
    <row r="1192" spans="43:51" x14ac:dyDescent="0.25">
      <c r="AQ1192"/>
      <c r="AR1192"/>
      <c r="AS1192"/>
      <c r="AT1192"/>
      <c r="AU1192"/>
      <c r="AV1192"/>
      <c r="AW1192"/>
      <c r="AX1192"/>
      <c r="AY1192"/>
    </row>
    <row r="1193" spans="43:51" x14ac:dyDescent="0.25">
      <c r="AQ1193"/>
      <c r="AR1193"/>
      <c r="AS1193"/>
      <c r="AT1193"/>
      <c r="AU1193"/>
      <c r="AV1193"/>
      <c r="AW1193"/>
      <c r="AX1193"/>
      <c r="AY1193"/>
    </row>
    <row r="1194" spans="43:51" x14ac:dyDescent="0.25">
      <c r="AQ1194"/>
      <c r="AR1194"/>
      <c r="AS1194"/>
      <c r="AT1194"/>
      <c r="AU1194"/>
      <c r="AV1194"/>
      <c r="AW1194"/>
      <c r="AX1194"/>
      <c r="AY1194"/>
    </row>
    <row r="1195" spans="43:51" x14ac:dyDescent="0.25">
      <c r="AQ1195"/>
      <c r="AR1195"/>
      <c r="AS1195"/>
      <c r="AT1195"/>
      <c r="AU1195"/>
      <c r="AV1195"/>
      <c r="AW1195"/>
      <c r="AX1195"/>
      <c r="AY1195"/>
    </row>
    <row r="1196" spans="43:51" x14ac:dyDescent="0.25">
      <c r="AQ1196"/>
      <c r="AR1196"/>
      <c r="AS1196"/>
      <c r="AT1196"/>
      <c r="AU1196"/>
      <c r="AV1196"/>
      <c r="AW1196"/>
      <c r="AX1196"/>
      <c r="AY1196"/>
    </row>
    <row r="1197" spans="43:51" x14ac:dyDescent="0.25">
      <c r="AQ1197"/>
      <c r="AR1197"/>
      <c r="AS1197"/>
      <c r="AT1197"/>
      <c r="AU1197"/>
      <c r="AV1197"/>
      <c r="AW1197"/>
      <c r="AX1197"/>
      <c r="AY1197"/>
    </row>
    <row r="1198" spans="43:51" x14ac:dyDescent="0.25">
      <c r="AQ1198"/>
      <c r="AR1198"/>
      <c r="AS1198"/>
      <c r="AT1198"/>
      <c r="AU1198"/>
      <c r="AV1198"/>
      <c r="AW1198"/>
      <c r="AX1198"/>
      <c r="AY1198"/>
    </row>
    <row r="1199" spans="43:51" x14ac:dyDescent="0.25">
      <c r="AQ1199"/>
      <c r="AR1199"/>
      <c r="AS1199"/>
      <c r="AT1199"/>
      <c r="AU1199"/>
      <c r="AV1199"/>
      <c r="AW1199"/>
      <c r="AX1199"/>
      <c r="AY1199"/>
    </row>
    <row r="1200" spans="43:51" x14ac:dyDescent="0.25">
      <c r="AQ1200"/>
      <c r="AR1200"/>
      <c r="AS1200"/>
      <c r="AT1200"/>
      <c r="AU1200"/>
      <c r="AV1200"/>
      <c r="AW1200"/>
      <c r="AX1200"/>
      <c r="AY1200"/>
    </row>
    <row r="1201" spans="43:51" x14ac:dyDescent="0.25">
      <c r="AQ1201"/>
      <c r="AR1201"/>
      <c r="AS1201"/>
      <c r="AT1201"/>
      <c r="AU1201"/>
      <c r="AV1201"/>
      <c r="AW1201"/>
      <c r="AX1201"/>
      <c r="AY1201"/>
    </row>
    <row r="1202" spans="43:51" x14ac:dyDescent="0.25">
      <c r="AQ1202"/>
      <c r="AR1202"/>
      <c r="AS1202"/>
      <c r="AT1202"/>
      <c r="AU1202"/>
      <c r="AV1202"/>
      <c r="AW1202"/>
      <c r="AX1202"/>
      <c r="AY1202"/>
    </row>
    <row r="1203" spans="43:51" x14ac:dyDescent="0.25">
      <c r="AQ1203"/>
      <c r="AR1203"/>
      <c r="AS1203"/>
      <c r="AT1203"/>
      <c r="AU1203"/>
      <c r="AV1203"/>
      <c r="AW1203"/>
      <c r="AX1203"/>
      <c r="AY1203"/>
    </row>
    <row r="1204" spans="43:51" x14ac:dyDescent="0.25">
      <c r="AQ1204"/>
      <c r="AR1204"/>
      <c r="AS1204"/>
      <c r="AT1204"/>
      <c r="AU1204"/>
      <c r="AV1204"/>
      <c r="AW1204"/>
      <c r="AX1204"/>
      <c r="AY1204"/>
    </row>
    <row r="1205" spans="43:51" x14ac:dyDescent="0.25">
      <c r="AQ1205"/>
      <c r="AR1205"/>
      <c r="AS1205"/>
      <c r="AT1205"/>
      <c r="AU1205"/>
      <c r="AV1205"/>
      <c r="AW1205"/>
      <c r="AX1205"/>
      <c r="AY1205"/>
    </row>
    <row r="1206" spans="43:51" x14ac:dyDescent="0.25">
      <c r="AQ1206"/>
      <c r="AR1206"/>
      <c r="AS1206"/>
      <c r="AT1206"/>
      <c r="AU1206"/>
      <c r="AV1206"/>
      <c r="AW1206"/>
      <c r="AX1206"/>
      <c r="AY1206"/>
    </row>
    <row r="1207" spans="43:51" x14ac:dyDescent="0.25">
      <c r="AQ1207"/>
      <c r="AR1207"/>
      <c r="AS1207"/>
      <c r="AT1207"/>
      <c r="AU1207"/>
      <c r="AV1207"/>
      <c r="AW1207"/>
      <c r="AX1207"/>
      <c r="AY1207"/>
    </row>
    <row r="1208" spans="43:51" x14ac:dyDescent="0.25">
      <c r="AQ1208"/>
      <c r="AR1208"/>
      <c r="AS1208"/>
      <c r="AT1208"/>
      <c r="AU1208"/>
      <c r="AV1208"/>
      <c r="AW1208"/>
      <c r="AX1208"/>
      <c r="AY1208"/>
    </row>
    <row r="1209" spans="43:51" x14ac:dyDescent="0.25">
      <c r="AQ1209"/>
      <c r="AR1209"/>
      <c r="AS1209"/>
      <c r="AT1209"/>
      <c r="AU1209"/>
      <c r="AV1209"/>
      <c r="AW1209"/>
      <c r="AX1209"/>
      <c r="AY1209"/>
    </row>
    <row r="1210" spans="43:51" x14ac:dyDescent="0.25">
      <c r="AQ1210"/>
      <c r="AR1210"/>
      <c r="AS1210"/>
      <c r="AT1210"/>
      <c r="AU1210"/>
      <c r="AV1210"/>
      <c r="AW1210"/>
      <c r="AX1210"/>
      <c r="AY1210"/>
    </row>
    <row r="1211" spans="43:51" x14ac:dyDescent="0.25">
      <c r="AQ1211"/>
      <c r="AR1211"/>
      <c r="AS1211"/>
      <c r="AT1211"/>
      <c r="AU1211"/>
      <c r="AV1211"/>
      <c r="AW1211"/>
      <c r="AX1211"/>
      <c r="AY1211"/>
    </row>
    <row r="1212" spans="43:51" x14ac:dyDescent="0.25">
      <c r="AQ1212"/>
      <c r="AR1212"/>
      <c r="AS1212"/>
      <c r="AT1212"/>
      <c r="AU1212"/>
      <c r="AV1212"/>
      <c r="AW1212"/>
      <c r="AX1212"/>
      <c r="AY1212"/>
    </row>
    <row r="1213" spans="43:51" x14ac:dyDescent="0.25">
      <c r="AQ1213"/>
      <c r="AR1213"/>
      <c r="AS1213"/>
      <c r="AT1213"/>
      <c r="AU1213"/>
      <c r="AV1213"/>
      <c r="AW1213"/>
      <c r="AX1213"/>
      <c r="AY1213"/>
    </row>
    <row r="1214" spans="43:51" x14ac:dyDescent="0.25">
      <c r="AQ1214"/>
      <c r="AR1214"/>
      <c r="AS1214"/>
      <c r="AT1214"/>
      <c r="AU1214"/>
      <c r="AV1214"/>
      <c r="AW1214"/>
      <c r="AX1214"/>
      <c r="AY1214"/>
    </row>
    <row r="1215" spans="43:51" x14ac:dyDescent="0.25">
      <c r="AQ1215"/>
      <c r="AR1215"/>
      <c r="AS1215"/>
      <c r="AT1215"/>
      <c r="AU1215"/>
      <c r="AV1215"/>
      <c r="AW1215"/>
      <c r="AX1215"/>
      <c r="AY1215"/>
    </row>
    <row r="1216" spans="43:51" x14ac:dyDescent="0.25">
      <c r="AQ1216"/>
      <c r="AR1216"/>
      <c r="AS1216"/>
      <c r="AT1216"/>
      <c r="AU1216"/>
      <c r="AV1216"/>
      <c r="AW1216"/>
      <c r="AX1216"/>
      <c r="AY1216"/>
    </row>
    <row r="1217" spans="43:51" x14ac:dyDescent="0.25">
      <c r="AQ1217"/>
      <c r="AR1217"/>
      <c r="AS1217"/>
      <c r="AT1217"/>
      <c r="AU1217"/>
      <c r="AV1217"/>
      <c r="AW1217"/>
      <c r="AX1217"/>
      <c r="AY1217"/>
    </row>
    <row r="1218" spans="43:51" x14ac:dyDescent="0.25">
      <c r="AQ1218"/>
      <c r="AR1218"/>
      <c r="AS1218"/>
      <c r="AT1218"/>
      <c r="AU1218"/>
      <c r="AV1218"/>
      <c r="AW1218"/>
      <c r="AX1218"/>
      <c r="AY1218"/>
    </row>
    <row r="1219" spans="43:51" x14ac:dyDescent="0.25">
      <c r="AQ1219"/>
      <c r="AR1219"/>
      <c r="AS1219"/>
      <c r="AT1219"/>
      <c r="AU1219"/>
      <c r="AV1219"/>
      <c r="AW1219"/>
      <c r="AX1219"/>
      <c r="AY1219"/>
    </row>
    <row r="1220" spans="43:51" x14ac:dyDescent="0.25">
      <c r="AQ1220"/>
      <c r="AR1220"/>
      <c r="AS1220"/>
      <c r="AT1220"/>
      <c r="AU1220"/>
      <c r="AV1220"/>
      <c r="AW1220"/>
      <c r="AX1220"/>
      <c r="AY1220"/>
    </row>
    <row r="1221" spans="43:51" x14ac:dyDescent="0.25">
      <c r="AQ1221"/>
      <c r="AR1221"/>
      <c r="AS1221"/>
      <c r="AT1221"/>
      <c r="AU1221"/>
      <c r="AV1221"/>
      <c r="AW1221"/>
      <c r="AX1221"/>
      <c r="AY1221"/>
    </row>
    <row r="1222" spans="43:51" x14ac:dyDescent="0.25">
      <c r="AQ1222"/>
      <c r="AR1222"/>
      <c r="AS1222"/>
      <c r="AT1222"/>
      <c r="AU1222"/>
      <c r="AV1222"/>
      <c r="AW1222"/>
      <c r="AX1222"/>
      <c r="AY1222"/>
    </row>
    <row r="1223" spans="43:51" x14ac:dyDescent="0.25">
      <c r="AQ1223"/>
      <c r="AR1223"/>
      <c r="AS1223"/>
      <c r="AT1223"/>
      <c r="AU1223"/>
      <c r="AV1223"/>
      <c r="AW1223"/>
      <c r="AX1223"/>
      <c r="AY1223"/>
    </row>
    <row r="1224" spans="43:51" x14ac:dyDescent="0.25">
      <c r="AQ1224"/>
      <c r="AR1224"/>
      <c r="AS1224"/>
      <c r="AT1224"/>
      <c r="AU1224"/>
      <c r="AV1224"/>
      <c r="AW1224"/>
      <c r="AX1224"/>
      <c r="AY1224"/>
    </row>
    <row r="1225" spans="43:51" x14ac:dyDescent="0.25">
      <c r="AQ1225"/>
      <c r="AR1225"/>
      <c r="AS1225"/>
      <c r="AT1225"/>
      <c r="AU1225"/>
      <c r="AV1225"/>
      <c r="AW1225"/>
      <c r="AX1225"/>
      <c r="AY1225"/>
    </row>
    <row r="1226" spans="43:51" x14ac:dyDescent="0.25">
      <c r="AQ1226"/>
      <c r="AR1226"/>
      <c r="AS1226"/>
      <c r="AT1226"/>
      <c r="AU1226"/>
      <c r="AV1226"/>
      <c r="AW1226"/>
      <c r="AX1226"/>
      <c r="AY1226"/>
    </row>
    <row r="1227" spans="43:51" x14ac:dyDescent="0.25">
      <c r="AQ1227"/>
      <c r="AR1227"/>
      <c r="AS1227"/>
      <c r="AT1227"/>
      <c r="AU1227"/>
      <c r="AV1227"/>
      <c r="AW1227"/>
      <c r="AX1227"/>
      <c r="AY1227"/>
    </row>
    <row r="1228" spans="43:51" x14ac:dyDescent="0.25">
      <c r="AQ1228"/>
      <c r="AR1228"/>
      <c r="AS1228"/>
      <c r="AT1228"/>
      <c r="AU1228"/>
      <c r="AV1228"/>
      <c r="AW1228"/>
      <c r="AX1228"/>
      <c r="AY1228"/>
    </row>
    <row r="1229" spans="43:51" x14ac:dyDescent="0.25">
      <c r="AQ1229"/>
      <c r="AR1229"/>
      <c r="AS1229"/>
      <c r="AT1229"/>
      <c r="AU1229"/>
      <c r="AV1229"/>
      <c r="AW1229"/>
      <c r="AX1229"/>
      <c r="AY1229"/>
    </row>
    <row r="1230" spans="43:51" x14ac:dyDescent="0.25">
      <c r="AQ1230"/>
      <c r="AR1230"/>
      <c r="AS1230"/>
      <c r="AT1230"/>
      <c r="AU1230"/>
      <c r="AV1230"/>
      <c r="AW1230"/>
      <c r="AX1230"/>
      <c r="AY1230"/>
    </row>
    <row r="1231" spans="43:51" x14ac:dyDescent="0.25">
      <c r="AQ1231"/>
      <c r="AR1231"/>
      <c r="AS1231"/>
      <c r="AT1231"/>
      <c r="AU1231"/>
      <c r="AV1231"/>
      <c r="AW1231"/>
      <c r="AX1231"/>
      <c r="AY1231"/>
    </row>
    <row r="1232" spans="43:51" x14ac:dyDescent="0.25">
      <c r="AQ1232"/>
      <c r="AR1232"/>
      <c r="AS1232"/>
      <c r="AT1232"/>
      <c r="AU1232"/>
      <c r="AV1232"/>
      <c r="AW1232"/>
      <c r="AX1232"/>
      <c r="AY1232"/>
    </row>
    <row r="1233" spans="43:51" x14ac:dyDescent="0.25">
      <c r="AQ1233"/>
      <c r="AR1233"/>
      <c r="AS1233"/>
      <c r="AT1233"/>
      <c r="AU1233"/>
      <c r="AV1233"/>
      <c r="AW1233"/>
      <c r="AX1233"/>
      <c r="AY1233"/>
    </row>
    <row r="1234" spans="43:51" x14ac:dyDescent="0.25">
      <c r="AQ1234"/>
      <c r="AR1234"/>
      <c r="AS1234"/>
      <c r="AT1234"/>
      <c r="AU1234"/>
      <c r="AV1234"/>
      <c r="AW1234"/>
      <c r="AX1234"/>
      <c r="AY1234"/>
    </row>
    <row r="1235" spans="43:51" x14ac:dyDescent="0.25">
      <c r="AQ1235"/>
      <c r="AR1235"/>
      <c r="AS1235"/>
      <c r="AT1235"/>
      <c r="AU1235"/>
      <c r="AV1235"/>
      <c r="AW1235"/>
      <c r="AX1235"/>
      <c r="AY1235"/>
    </row>
    <row r="1236" spans="43:51" x14ac:dyDescent="0.25">
      <c r="AQ1236"/>
      <c r="AR1236"/>
      <c r="AS1236"/>
      <c r="AT1236"/>
      <c r="AU1236"/>
      <c r="AV1236"/>
      <c r="AW1236"/>
      <c r="AX1236"/>
      <c r="AY1236"/>
    </row>
    <row r="1237" spans="43:51" x14ac:dyDescent="0.25">
      <c r="AQ1237"/>
      <c r="AR1237"/>
      <c r="AS1237"/>
      <c r="AT1237"/>
      <c r="AU1237"/>
      <c r="AV1237"/>
      <c r="AW1237"/>
      <c r="AX1237"/>
      <c r="AY1237"/>
    </row>
    <row r="1238" spans="43:51" x14ac:dyDescent="0.25">
      <c r="AQ1238"/>
      <c r="AR1238"/>
      <c r="AS1238"/>
      <c r="AT1238"/>
      <c r="AU1238"/>
      <c r="AV1238"/>
      <c r="AW1238"/>
      <c r="AX1238"/>
      <c r="AY1238"/>
    </row>
    <row r="1239" spans="43:51" x14ac:dyDescent="0.25">
      <c r="AQ1239"/>
      <c r="AR1239"/>
      <c r="AS1239"/>
      <c r="AT1239"/>
      <c r="AU1239"/>
      <c r="AV1239"/>
      <c r="AW1239"/>
      <c r="AX1239"/>
      <c r="AY1239"/>
    </row>
    <row r="1240" spans="43:51" x14ac:dyDescent="0.25">
      <c r="AQ1240"/>
      <c r="AR1240"/>
      <c r="AS1240"/>
      <c r="AT1240"/>
      <c r="AU1240"/>
      <c r="AV1240"/>
      <c r="AW1240"/>
      <c r="AX1240"/>
      <c r="AY1240"/>
    </row>
    <row r="1241" spans="43:51" x14ac:dyDescent="0.25">
      <c r="AQ1241"/>
      <c r="AR1241"/>
      <c r="AS1241"/>
      <c r="AT1241"/>
      <c r="AU1241"/>
      <c r="AV1241"/>
      <c r="AW1241"/>
      <c r="AX1241"/>
      <c r="AY1241"/>
    </row>
    <row r="1242" spans="43:51" x14ac:dyDescent="0.25">
      <c r="AQ1242"/>
      <c r="AR1242"/>
      <c r="AS1242"/>
      <c r="AT1242"/>
      <c r="AU1242"/>
      <c r="AV1242"/>
      <c r="AW1242"/>
      <c r="AX1242"/>
      <c r="AY1242"/>
    </row>
    <row r="1243" spans="43:51" x14ac:dyDescent="0.25">
      <c r="AQ1243"/>
      <c r="AR1243"/>
      <c r="AS1243"/>
      <c r="AT1243"/>
      <c r="AU1243"/>
      <c r="AV1243"/>
      <c r="AW1243"/>
      <c r="AX1243"/>
      <c r="AY1243"/>
    </row>
    <row r="1244" spans="43:51" x14ac:dyDescent="0.25">
      <c r="AQ1244"/>
      <c r="AR1244"/>
      <c r="AS1244"/>
      <c r="AT1244"/>
      <c r="AU1244"/>
      <c r="AV1244"/>
      <c r="AW1244"/>
      <c r="AX1244"/>
      <c r="AY1244"/>
    </row>
    <row r="1245" spans="43:51" x14ac:dyDescent="0.25">
      <c r="AQ1245"/>
      <c r="AR1245"/>
      <c r="AS1245"/>
      <c r="AT1245"/>
      <c r="AU1245"/>
      <c r="AV1245"/>
      <c r="AW1245"/>
      <c r="AX1245"/>
      <c r="AY1245"/>
    </row>
    <row r="1246" spans="43:51" x14ac:dyDescent="0.25">
      <c r="AQ1246"/>
      <c r="AR1246"/>
      <c r="AS1246"/>
      <c r="AT1246"/>
      <c r="AU1246"/>
      <c r="AV1246"/>
      <c r="AW1246"/>
      <c r="AX1246"/>
      <c r="AY1246"/>
    </row>
    <row r="1247" spans="43:51" x14ac:dyDescent="0.25">
      <c r="AQ1247"/>
      <c r="AR1247"/>
      <c r="AS1247"/>
      <c r="AT1247"/>
      <c r="AU1247"/>
      <c r="AV1247"/>
      <c r="AW1247"/>
      <c r="AX1247"/>
      <c r="AY1247"/>
    </row>
    <row r="1248" spans="43:51" x14ac:dyDescent="0.25">
      <c r="AQ1248"/>
      <c r="AR1248"/>
      <c r="AS1248"/>
      <c r="AT1248"/>
      <c r="AU1248"/>
      <c r="AV1248"/>
      <c r="AW1248"/>
      <c r="AX1248"/>
      <c r="AY1248"/>
    </row>
    <row r="1249" spans="43:51" x14ac:dyDescent="0.25">
      <c r="AQ1249"/>
      <c r="AR1249"/>
      <c r="AS1249"/>
      <c r="AT1249"/>
      <c r="AU1249"/>
      <c r="AV1249"/>
      <c r="AW1249"/>
      <c r="AX1249"/>
      <c r="AY1249"/>
    </row>
    <row r="1250" spans="43:51" x14ac:dyDescent="0.25">
      <c r="AQ1250"/>
      <c r="AR1250"/>
      <c r="AS1250"/>
      <c r="AT1250"/>
      <c r="AU1250"/>
      <c r="AV1250"/>
      <c r="AW1250"/>
      <c r="AX1250"/>
      <c r="AY1250"/>
    </row>
    <row r="1251" spans="43:51" x14ac:dyDescent="0.25">
      <c r="AQ1251"/>
      <c r="AR1251"/>
      <c r="AS1251"/>
      <c r="AT1251"/>
      <c r="AU1251"/>
      <c r="AV1251"/>
      <c r="AW1251"/>
      <c r="AX1251"/>
      <c r="AY1251"/>
    </row>
    <row r="1252" spans="43:51" x14ac:dyDescent="0.25">
      <c r="AQ1252"/>
      <c r="AR1252"/>
      <c r="AS1252"/>
      <c r="AT1252"/>
      <c r="AU1252"/>
      <c r="AV1252"/>
      <c r="AW1252"/>
      <c r="AX1252"/>
      <c r="AY1252"/>
    </row>
    <row r="1253" spans="43:51" x14ac:dyDescent="0.25">
      <c r="AQ1253"/>
      <c r="AR1253"/>
      <c r="AS1253"/>
      <c r="AT1253"/>
      <c r="AU1253"/>
      <c r="AV1253"/>
      <c r="AW1253"/>
      <c r="AX1253"/>
      <c r="AY1253"/>
    </row>
    <row r="1254" spans="43:51" x14ac:dyDescent="0.25">
      <c r="AQ1254"/>
      <c r="AR1254"/>
      <c r="AS1254"/>
      <c r="AT1254"/>
      <c r="AU1254"/>
      <c r="AV1254"/>
      <c r="AW1254"/>
      <c r="AX1254"/>
      <c r="AY1254"/>
    </row>
    <row r="1255" spans="43:51" x14ac:dyDescent="0.25">
      <c r="AQ1255"/>
      <c r="AR1255"/>
      <c r="AS1255"/>
      <c r="AT1255"/>
      <c r="AU1255"/>
      <c r="AV1255"/>
      <c r="AW1255"/>
      <c r="AX1255"/>
      <c r="AY1255"/>
    </row>
    <row r="1256" spans="43:51" x14ac:dyDescent="0.25">
      <c r="AQ1256"/>
      <c r="AR1256"/>
      <c r="AS1256"/>
      <c r="AT1256"/>
      <c r="AU1256"/>
      <c r="AV1256"/>
      <c r="AW1256"/>
      <c r="AX1256"/>
      <c r="AY1256"/>
    </row>
    <row r="1257" spans="43:51" x14ac:dyDescent="0.25">
      <c r="AQ1257"/>
      <c r="AR1257"/>
      <c r="AS1257"/>
      <c r="AT1257"/>
      <c r="AU1257"/>
      <c r="AV1257"/>
      <c r="AW1257"/>
      <c r="AX1257"/>
      <c r="AY1257"/>
    </row>
    <row r="1258" spans="43:51" x14ac:dyDescent="0.25">
      <c r="AQ1258"/>
      <c r="AR1258"/>
      <c r="AS1258"/>
      <c r="AT1258"/>
      <c r="AU1258"/>
      <c r="AV1258"/>
      <c r="AW1258"/>
      <c r="AX1258"/>
      <c r="AY1258"/>
    </row>
    <row r="1259" spans="43:51" x14ac:dyDescent="0.25">
      <c r="AQ1259"/>
      <c r="AR1259"/>
      <c r="AS1259"/>
      <c r="AT1259"/>
      <c r="AU1259"/>
      <c r="AV1259"/>
      <c r="AW1259"/>
      <c r="AX1259"/>
      <c r="AY1259"/>
    </row>
    <row r="1260" spans="43:51" x14ac:dyDescent="0.25">
      <c r="AQ1260"/>
      <c r="AR1260"/>
      <c r="AS1260"/>
      <c r="AT1260"/>
      <c r="AU1260"/>
      <c r="AV1260"/>
      <c r="AW1260"/>
      <c r="AX1260"/>
      <c r="AY1260"/>
    </row>
    <row r="1261" spans="43:51" x14ac:dyDescent="0.25">
      <c r="AQ1261"/>
      <c r="AR1261"/>
      <c r="AS1261"/>
      <c r="AT1261"/>
      <c r="AU1261"/>
      <c r="AV1261"/>
      <c r="AW1261"/>
      <c r="AX1261"/>
      <c r="AY1261"/>
    </row>
    <row r="1262" spans="43:51" x14ac:dyDescent="0.25">
      <c r="AQ1262"/>
      <c r="AR1262"/>
      <c r="AS1262"/>
      <c r="AT1262"/>
      <c r="AU1262"/>
      <c r="AV1262"/>
      <c r="AW1262"/>
      <c r="AX1262"/>
      <c r="AY1262"/>
    </row>
    <row r="1263" spans="43:51" x14ac:dyDescent="0.25">
      <c r="AQ1263"/>
      <c r="AR1263"/>
      <c r="AS1263"/>
      <c r="AT1263"/>
      <c r="AU1263"/>
      <c r="AV1263"/>
      <c r="AW1263"/>
      <c r="AX1263"/>
      <c r="AY1263"/>
    </row>
    <row r="1264" spans="43:51" x14ac:dyDescent="0.25">
      <c r="AQ1264"/>
      <c r="AR1264"/>
      <c r="AS1264"/>
      <c r="AT1264"/>
      <c r="AU1264"/>
      <c r="AV1264"/>
      <c r="AW1264"/>
      <c r="AX1264"/>
      <c r="AY1264"/>
    </row>
    <row r="1265" spans="43:51" x14ac:dyDescent="0.25">
      <c r="AQ1265"/>
      <c r="AR1265"/>
      <c r="AS1265"/>
      <c r="AT1265"/>
      <c r="AU1265"/>
      <c r="AV1265"/>
      <c r="AW1265"/>
      <c r="AX1265"/>
      <c r="AY1265"/>
    </row>
    <row r="1266" spans="43:51" x14ac:dyDescent="0.25">
      <c r="AQ1266"/>
      <c r="AR1266"/>
      <c r="AS1266"/>
      <c r="AT1266"/>
      <c r="AU1266"/>
      <c r="AV1266"/>
      <c r="AW1266"/>
      <c r="AX1266"/>
      <c r="AY1266"/>
    </row>
    <row r="1267" spans="43:51" x14ac:dyDescent="0.25">
      <c r="AQ1267"/>
      <c r="AR1267"/>
      <c r="AS1267"/>
      <c r="AT1267"/>
      <c r="AU1267"/>
      <c r="AV1267"/>
      <c r="AW1267"/>
      <c r="AX1267"/>
      <c r="AY1267"/>
    </row>
    <row r="1268" spans="43:51" x14ac:dyDescent="0.25">
      <c r="AQ1268"/>
      <c r="AR1268"/>
      <c r="AS1268"/>
      <c r="AT1268"/>
      <c r="AU1268"/>
      <c r="AV1268"/>
      <c r="AW1268"/>
      <c r="AX1268"/>
      <c r="AY1268"/>
    </row>
    <row r="1269" spans="43:51" x14ac:dyDescent="0.25">
      <c r="AQ1269"/>
      <c r="AR1269"/>
      <c r="AS1269"/>
      <c r="AT1269"/>
      <c r="AU1269"/>
      <c r="AV1269"/>
      <c r="AW1269"/>
      <c r="AX1269"/>
      <c r="AY1269"/>
    </row>
    <row r="1270" spans="43:51" x14ac:dyDescent="0.25">
      <c r="AQ1270"/>
      <c r="AR1270"/>
      <c r="AS1270"/>
      <c r="AT1270"/>
      <c r="AU1270"/>
      <c r="AV1270"/>
      <c r="AW1270"/>
      <c r="AX1270"/>
      <c r="AY1270"/>
    </row>
    <row r="1271" spans="43:51" x14ac:dyDescent="0.25">
      <c r="AQ1271"/>
      <c r="AR1271"/>
      <c r="AS1271"/>
      <c r="AT1271"/>
      <c r="AU1271"/>
      <c r="AV1271"/>
      <c r="AW1271"/>
      <c r="AX1271"/>
      <c r="AY1271"/>
    </row>
    <row r="1272" spans="43:51" x14ac:dyDescent="0.25">
      <c r="AQ1272"/>
      <c r="AR1272"/>
      <c r="AS1272"/>
      <c r="AT1272"/>
      <c r="AU1272"/>
      <c r="AV1272"/>
      <c r="AW1272"/>
      <c r="AX1272"/>
      <c r="AY1272"/>
    </row>
    <row r="1273" spans="43:51" x14ac:dyDescent="0.25">
      <c r="AQ1273"/>
      <c r="AR1273"/>
      <c r="AS1273"/>
      <c r="AT1273"/>
      <c r="AU1273"/>
      <c r="AV1273"/>
      <c r="AW1273"/>
      <c r="AX1273"/>
      <c r="AY1273"/>
    </row>
    <row r="1274" spans="43:51" x14ac:dyDescent="0.25">
      <c r="AQ1274"/>
      <c r="AR1274"/>
      <c r="AS1274"/>
      <c r="AT1274"/>
      <c r="AU1274"/>
      <c r="AV1274"/>
      <c r="AW1274"/>
      <c r="AX1274"/>
      <c r="AY1274"/>
    </row>
    <row r="1275" spans="43:51" x14ac:dyDescent="0.25">
      <c r="AQ1275"/>
      <c r="AR1275"/>
      <c r="AS1275"/>
      <c r="AT1275"/>
      <c r="AU1275"/>
      <c r="AV1275"/>
      <c r="AW1275"/>
      <c r="AX1275"/>
      <c r="AY1275"/>
    </row>
    <row r="1276" spans="43:51" x14ac:dyDescent="0.25">
      <c r="AQ1276"/>
      <c r="AR1276"/>
      <c r="AS1276"/>
      <c r="AT1276"/>
      <c r="AU1276"/>
      <c r="AV1276"/>
      <c r="AW1276"/>
      <c r="AX1276"/>
      <c r="AY1276"/>
    </row>
    <row r="1277" spans="43:51" x14ac:dyDescent="0.25">
      <c r="AQ1277"/>
      <c r="AR1277"/>
      <c r="AS1277"/>
      <c r="AT1277"/>
      <c r="AU1277"/>
      <c r="AV1277"/>
      <c r="AW1277"/>
      <c r="AX1277"/>
      <c r="AY1277"/>
    </row>
    <row r="1278" spans="43:51" x14ac:dyDescent="0.25">
      <c r="AQ1278"/>
      <c r="AR1278"/>
      <c r="AS1278"/>
      <c r="AT1278"/>
      <c r="AU1278"/>
      <c r="AV1278"/>
      <c r="AW1278"/>
      <c r="AX1278"/>
      <c r="AY1278"/>
    </row>
    <row r="1279" spans="43:51" x14ac:dyDescent="0.25">
      <c r="AQ1279"/>
      <c r="AR1279"/>
      <c r="AS1279"/>
      <c r="AT1279"/>
      <c r="AU1279"/>
      <c r="AV1279"/>
      <c r="AW1279"/>
      <c r="AX1279"/>
      <c r="AY1279"/>
    </row>
    <row r="1280" spans="43:51" x14ac:dyDescent="0.25">
      <c r="AQ1280"/>
      <c r="AR1280"/>
      <c r="AS1280"/>
      <c r="AT1280"/>
      <c r="AU1280"/>
      <c r="AV1280"/>
      <c r="AW1280"/>
      <c r="AX1280"/>
      <c r="AY1280"/>
    </row>
    <row r="1281" spans="43:51" x14ac:dyDescent="0.25">
      <c r="AQ1281"/>
      <c r="AR1281"/>
      <c r="AS1281"/>
      <c r="AT1281"/>
      <c r="AU1281"/>
      <c r="AV1281"/>
      <c r="AW1281"/>
      <c r="AX1281"/>
      <c r="AY1281"/>
    </row>
    <row r="1282" spans="43:51" x14ac:dyDescent="0.25">
      <c r="AQ1282"/>
      <c r="AR1282"/>
      <c r="AS1282"/>
      <c r="AT1282"/>
      <c r="AU1282"/>
      <c r="AV1282"/>
      <c r="AW1282"/>
      <c r="AX1282"/>
      <c r="AY1282"/>
    </row>
    <row r="1283" spans="43:51" x14ac:dyDescent="0.25">
      <c r="AQ1283"/>
      <c r="AR1283"/>
      <c r="AS1283"/>
      <c r="AT1283"/>
      <c r="AU1283"/>
      <c r="AV1283"/>
      <c r="AW1283"/>
      <c r="AX1283"/>
      <c r="AY1283"/>
    </row>
    <row r="1284" spans="43:51" x14ac:dyDescent="0.25">
      <c r="AQ1284"/>
      <c r="AR1284"/>
      <c r="AS1284"/>
      <c r="AT1284"/>
      <c r="AU1284"/>
      <c r="AV1284"/>
      <c r="AW1284"/>
      <c r="AX1284"/>
      <c r="AY1284"/>
    </row>
    <row r="1285" spans="43:51" x14ac:dyDescent="0.25">
      <c r="AQ1285"/>
      <c r="AR1285"/>
      <c r="AS1285"/>
      <c r="AT1285"/>
      <c r="AU1285"/>
      <c r="AV1285"/>
      <c r="AW1285"/>
      <c r="AX1285"/>
      <c r="AY1285"/>
    </row>
    <row r="1286" spans="43:51" x14ac:dyDescent="0.25">
      <c r="AQ1286"/>
      <c r="AR1286"/>
      <c r="AS1286"/>
      <c r="AT1286"/>
      <c r="AU1286"/>
      <c r="AV1286"/>
      <c r="AW1286"/>
      <c r="AX1286"/>
      <c r="AY1286"/>
    </row>
    <row r="1287" spans="43:51" x14ac:dyDescent="0.25">
      <c r="AQ1287"/>
      <c r="AR1287"/>
      <c r="AS1287"/>
      <c r="AT1287"/>
      <c r="AU1287"/>
      <c r="AV1287"/>
      <c r="AW1287"/>
      <c r="AX1287"/>
      <c r="AY1287"/>
    </row>
    <row r="1288" spans="43:51" x14ac:dyDescent="0.25">
      <c r="AQ1288"/>
      <c r="AR1288"/>
      <c r="AS1288"/>
      <c r="AT1288"/>
      <c r="AU1288"/>
      <c r="AV1288"/>
      <c r="AW1288"/>
      <c r="AX1288"/>
      <c r="AY1288"/>
    </row>
    <row r="1289" spans="43:51" x14ac:dyDescent="0.25">
      <c r="AQ1289"/>
      <c r="AR1289"/>
      <c r="AS1289"/>
      <c r="AT1289"/>
      <c r="AU1289"/>
      <c r="AV1289"/>
      <c r="AW1289"/>
      <c r="AX1289"/>
      <c r="AY1289"/>
    </row>
    <row r="1290" spans="43:51" x14ac:dyDescent="0.25">
      <c r="AQ1290"/>
      <c r="AR1290"/>
      <c r="AS1290"/>
      <c r="AT1290"/>
      <c r="AU1290"/>
      <c r="AV1290"/>
      <c r="AW1290"/>
      <c r="AX1290"/>
      <c r="AY1290"/>
    </row>
    <row r="1291" spans="43:51" x14ac:dyDescent="0.25">
      <c r="AQ1291"/>
      <c r="AR1291"/>
      <c r="AS1291"/>
      <c r="AT1291"/>
      <c r="AU1291"/>
      <c r="AV1291"/>
      <c r="AW1291"/>
      <c r="AX1291"/>
      <c r="AY1291"/>
    </row>
    <row r="1292" spans="43:51" x14ac:dyDescent="0.25">
      <c r="AQ1292"/>
      <c r="AR1292"/>
      <c r="AS1292"/>
      <c r="AT1292"/>
      <c r="AU1292"/>
      <c r="AV1292"/>
      <c r="AW1292"/>
      <c r="AX1292"/>
      <c r="AY1292"/>
    </row>
    <row r="1293" spans="43:51" x14ac:dyDescent="0.25">
      <c r="AQ1293"/>
      <c r="AR1293"/>
      <c r="AS1293"/>
      <c r="AT1293"/>
      <c r="AU1293"/>
      <c r="AV1293"/>
      <c r="AW1293"/>
      <c r="AX1293"/>
      <c r="AY1293"/>
    </row>
    <row r="1294" spans="43:51" x14ac:dyDescent="0.25">
      <c r="AQ1294"/>
      <c r="AR1294"/>
      <c r="AS1294"/>
      <c r="AT1294"/>
      <c r="AU1294"/>
      <c r="AV1294"/>
      <c r="AW1294"/>
      <c r="AX1294"/>
      <c r="AY1294"/>
    </row>
    <row r="1295" spans="43:51" x14ac:dyDescent="0.25">
      <c r="AQ1295"/>
      <c r="AR1295"/>
      <c r="AS1295"/>
      <c r="AT1295"/>
      <c r="AU1295"/>
      <c r="AV1295"/>
      <c r="AW1295"/>
      <c r="AX1295"/>
      <c r="AY1295"/>
    </row>
    <row r="1296" spans="43:51" x14ac:dyDescent="0.25">
      <c r="AQ1296"/>
      <c r="AR1296"/>
      <c r="AS1296"/>
      <c r="AT1296"/>
      <c r="AU1296"/>
      <c r="AV1296"/>
      <c r="AW1296"/>
      <c r="AX1296"/>
      <c r="AY1296"/>
    </row>
    <row r="1297" spans="43:51" x14ac:dyDescent="0.25">
      <c r="AQ1297"/>
      <c r="AR1297"/>
      <c r="AS1297"/>
      <c r="AT1297"/>
      <c r="AU1297"/>
      <c r="AV1297"/>
      <c r="AW1297"/>
      <c r="AX1297"/>
      <c r="AY1297"/>
    </row>
    <row r="1298" spans="43:51" x14ac:dyDescent="0.25">
      <c r="AQ1298"/>
      <c r="AR1298"/>
      <c r="AS1298"/>
      <c r="AT1298"/>
      <c r="AU1298"/>
      <c r="AV1298"/>
      <c r="AW1298"/>
      <c r="AX1298"/>
      <c r="AY1298"/>
    </row>
    <row r="1299" spans="43:51" x14ac:dyDescent="0.25">
      <c r="AQ1299"/>
      <c r="AR1299"/>
      <c r="AS1299"/>
      <c r="AT1299"/>
      <c r="AU1299"/>
      <c r="AV1299"/>
      <c r="AW1299"/>
      <c r="AX1299"/>
      <c r="AY1299"/>
    </row>
    <row r="1300" spans="43:51" x14ac:dyDescent="0.25">
      <c r="AQ1300"/>
      <c r="AR1300"/>
      <c r="AS1300"/>
      <c r="AT1300"/>
      <c r="AU1300"/>
      <c r="AV1300"/>
      <c r="AW1300"/>
      <c r="AX1300"/>
      <c r="AY1300"/>
    </row>
    <row r="1301" spans="43:51" x14ac:dyDescent="0.25">
      <c r="AQ1301"/>
      <c r="AR1301"/>
      <c r="AS1301"/>
      <c r="AT1301"/>
      <c r="AU1301"/>
      <c r="AV1301"/>
      <c r="AW1301"/>
      <c r="AX1301"/>
      <c r="AY1301"/>
    </row>
    <row r="1302" spans="43:51" x14ac:dyDescent="0.25">
      <c r="AQ1302"/>
      <c r="AR1302"/>
      <c r="AS1302"/>
      <c r="AT1302"/>
      <c r="AU1302"/>
      <c r="AV1302"/>
      <c r="AW1302"/>
      <c r="AX1302"/>
      <c r="AY1302"/>
    </row>
    <row r="1303" spans="43:51" x14ac:dyDescent="0.25">
      <c r="AQ1303"/>
      <c r="AR1303"/>
      <c r="AS1303"/>
      <c r="AT1303"/>
      <c r="AU1303"/>
      <c r="AV1303"/>
      <c r="AW1303"/>
      <c r="AX1303"/>
      <c r="AY1303"/>
    </row>
    <row r="1304" spans="43:51" x14ac:dyDescent="0.25">
      <c r="AQ1304"/>
      <c r="AR1304"/>
      <c r="AS1304"/>
      <c r="AT1304"/>
      <c r="AU1304"/>
      <c r="AV1304"/>
      <c r="AW1304"/>
      <c r="AX1304"/>
      <c r="AY1304"/>
    </row>
    <row r="1305" spans="43:51" x14ac:dyDescent="0.25">
      <c r="AQ1305"/>
      <c r="AR1305"/>
      <c r="AS1305"/>
      <c r="AT1305"/>
      <c r="AU1305"/>
      <c r="AV1305"/>
      <c r="AW1305"/>
      <c r="AX1305"/>
      <c r="AY1305"/>
    </row>
    <row r="1306" spans="43:51" x14ac:dyDescent="0.25">
      <c r="AQ1306"/>
      <c r="AR1306"/>
      <c r="AS1306"/>
      <c r="AT1306"/>
      <c r="AU1306"/>
      <c r="AV1306"/>
      <c r="AW1306"/>
      <c r="AX1306"/>
      <c r="AY1306"/>
    </row>
    <row r="1307" spans="43:51" x14ac:dyDescent="0.25">
      <c r="AQ1307"/>
      <c r="AR1307"/>
      <c r="AS1307"/>
      <c r="AT1307"/>
      <c r="AU1307"/>
      <c r="AV1307"/>
      <c r="AW1307"/>
      <c r="AX1307"/>
      <c r="AY1307"/>
    </row>
    <row r="1308" spans="43:51" x14ac:dyDescent="0.25">
      <c r="AQ1308"/>
      <c r="AR1308"/>
      <c r="AS1308"/>
      <c r="AT1308"/>
      <c r="AU1308"/>
      <c r="AV1308"/>
      <c r="AW1308"/>
      <c r="AX1308"/>
      <c r="AY1308"/>
    </row>
    <row r="1309" spans="43:51" x14ac:dyDescent="0.25">
      <c r="AQ1309"/>
      <c r="AR1309"/>
      <c r="AS1309"/>
      <c r="AT1309"/>
      <c r="AU1309"/>
      <c r="AV1309"/>
      <c r="AW1309"/>
      <c r="AX1309"/>
      <c r="AY1309"/>
    </row>
    <row r="1310" spans="43:51" x14ac:dyDescent="0.25">
      <c r="AQ1310"/>
      <c r="AR1310"/>
      <c r="AS1310"/>
      <c r="AT1310"/>
      <c r="AU1310"/>
      <c r="AV1310"/>
      <c r="AW1310"/>
      <c r="AX1310"/>
      <c r="AY1310"/>
    </row>
    <row r="1311" spans="43:51" x14ac:dyDescent="0.25">
      <c r="AQ1311"/>
      <c r="AR1311"/>
      <c r="AS1311"/>
      <c r="AT1311"/>
      <c r="AU1311"/>
      <c r="AV1311"/>
      <c r="AW1311"/>
      <c r="AX1311"/>
      <c r="AY1311"/>
    </row>
    <row r="1312" spans="43:51" x14ac:dyDescent="0.25">
      <c r="AQ1312"/>
      <c r="AR1312"/>
      <c r="AS1312"/>
      <c r="AT1312"/>
      <c r="AU1312"/>
      <c r="AV1312"/>
      <c r="AW1312"/>
      <c r="AX1312"/>
      <c r="AY1312"/>
    </row>
    <row r="1313" spans="43:51" x14ac:dyDescent="0.25">
      <c r="AQ1313"/>
      <c r="AR1313"/>
      <c r="AS1313"/>
      <c r="AT1313"/>
      <c r="AU1313"/>
      <c r="AV1313"/>
      <c r="AW1313"/>
      <c r="AX1313"/>
      <c r="AY1313"/>
    </row>
    <row r="1314" spans="43:51" x14ac:dyDescent="0.25">
      <c r="AQ1314"/>
      <c r="AR1314"/>
      <c r="AS1314"/>
      <c r="AT1314"/>
      <c r="AU1314"/>
      <c r="AV1314"/>
      <c r="AW1314"/>
      <c r="AX1314"/>
      <c r="AY1314"/>
    </row>
    <row r="1315" spans="43:51" x14ac:dyDescent="0.25">
      <c r="AQ1315"/>
      <c r="AR1315"/>
      <c r="AS1315"/>
      <c r="AT1315"/>
      <c r="AU1315"/>
      <c r="AV1315"/>
      <c r="AW1315"/>
      <c r="AX1315"/>
      <c r="AY1315"/>
    </row>
    <row r="1316" spans="43:51" x14ac:dyDescent="0.25">
      <c r="AQ1316"/>
      <c r="AR1316"/>
      <c r="AS1316"/>
      <c r="AT1316"/>
      <c r="AU1316"/>
      <c r="AV1316"/>
      <c r="AW1316"/>
      <c r="AX1316"/>
      <c r="AY1316"/>
    </row>
    <row r="1317" spans="43:51" x14ac:dyDescent="0.25">
      <c r="AQ1317"/>
      <c r="AR1317"/>
      <c r="AS1317"/>
      <c r="AT1317"/>
      <c r="AU1317"/>
      <c r="AV1317"/>
      <c r="AW1317"/>
      <c r="AX1317"/>
      <c r="AY1317"/>
    </row>
    <row r="1318" spans="43:51" x14ac:dyDescent="0.25">
      <c r="AQ1318"/>
      <c r="AR1318"/>
      <c r="AS1318"/>
      <c r="AT1318"/>
      <c r="AU1318"/>
      <c r="AV1318"/>
      <c r="AW1318"/>
      <c r="AX1318"/>
      <c r="AY1318"/>
    </row>
    <row r="1319" spans="43:51" x14ac:dyDescent="0.25">
      <c r="AQ1319"/>
      <c r="AR1319"/>
      <c r="AS1319"/>
      <c r="AT1319"/>
      <c r="AU1319"/>
      <c r="AV1319"/>
      <c r="AW1319"/>
      <c r="AX1319"/>
      <c r="AY1319"/>
    </row>
    <row r="1320" spans="43:51" x14ac:dyDescent="0.25">
      <c r="AQ1320"/>
      <c r="AR1320"/>
      <c r="AS1320"/>
      <c r="AT1320"/>
      <c r="AU1320"/>
      <c r="AV1320"/>
      <c r="AW1320"/>
      <c r="AX1320"/>
      <c r="AY1320"/>
    </row>
    <row r="1321" spans="43:51" x14ac:dyDescent="0.25">
      <c r="AQ1321"/>
      <c r="AR1321"/>
      <c r="AS1321"/>
      <c r="AT1321"/>
      <c r="AU1321"/>
      <c r="AV1321"/>
      <c r="AW1321"/>
      <c r="AX1321"/>
      <c r="AY1321"/>
    </row>
    <row r="1322" spans="43:51" x14ac:dyDescent="0.25">
      <c r="AQ1322"/>
      <c r="AR1322"/>
      <c r="AS1322"/>
      <c r="AT1322"/>
      <c r="AU1322"/>
      <c r="AV1322"/>
      <c r="AW1322"/>
      <c r="AX1322"/>
      <c r="AY1322"/>
    </row>
    <row r="1323" spans="43:51" x14ac:dyDescent="0.25">
      <c r="AQ1323"/>
      <c r="AR1323"/>
      <c r="AS1323"/>
      <c r="AT1323"/>
      <c r="AU1323"/>
      <c r="AV1323"/>
      <c r="AW1323"/>
      <c r="AX1323"/>
      <c r="AY1323"/>
    </row>
    <row r="1324" spans="43:51" x14ac:dyDescent="0.25">
      <c r="AQ1324"/>
      <c r="AR1324"/>
      <c r="AS1324"/>
      <c r="AT1324"/>
      <c r="AU1324"/>
      <c r="AV1324"/>
      <c r="AW1324"/>
      <c r="AX1324"/>
      <c r="AY1324"/>
    </row>
    <row r="1325" spans="43:51" x14ac:dyDescent="0.25">
      <c r="AQ1325"/>
      <c r="AR1325"/>
      <c r="AS1325"/>
      <c r="AT1325"/>
      <c r="AU1325"/>
      <c r="AV1325"/>
      <c r="AW1325"/>
      <c r="AX1325"/>
      <c r="AY1325"/>
    </row>
    <row r="1326" spans="43:51" x14ac:dyDescent="0.25">
      <c r="AQ1326"/>
      <c r="AR1326"/>
      <c r="AS1326"/>
      <c r="AT1326"/>
      <c r="AU1326"/>
      <c r="AV1326"/>
      <c r="AW1326"/>
      <c r="AX1326"/>
      <c r="AY1326"/>
    </row>
    <row r="1327" spans="43:51" x14ac:dyDescent="0.25">
      <c r="AQ1327"/>
      <c r="AR1327"/>
      <c r="AS1327"/>
      <c r="AT1327"/>
      <c r="AU1327"/>
      <c r="AV1327"/>
      <c r="AW1327"/>
      <c r="AX1327"/>
      <c r="AY1327"/>
    </row>
    <row r="1328" spans="43:51" x14ac:dyDescent="0.25">
      <c r="AQ1328"/>
      <c r="AR1328"/>
      <c r="AS1328"/>
      <c r="AT1328"/>
      <c r="AU1328"/>
      <c r="AV1328"/>
      <c r="AW1328"/>
      <c r="AX1328"/>
      <c r="AY1328"/>
    </row>
    <row r="1329" spans="43:51" x14ac:dyDescent="0.25">
      <c r="AQ1329"/>
      <c r="AR1329"/>
      <c r="AS1329"/>
      <c r="AT1329"/>
      <c r="AU1329"/>
      <c r="AV1329"/>
      <c r="AW1329"/>
      <c r="AX1329"/>
      <c r="AY1329"/>
    </row>
    <row r="1330" spans="43:51" x14ac:dyDescent="0.25">
      <c r="AQ1330"/>
      <c r="AR1330"/>
      <c r="AS1330"/>
      <c r="AT1330"/>
      <c r="AU1330"/>
      <c r="AV1330"/>
      <c r="AW1330"/>
      <c r="AX1330"/>
      <c r="AY1330"/>
    </row>
    <row r="1331" spans="43:51" x14ac:dyDescent="0.25">
      <c r="AQ1331"/>
      <c r="AR1331"/>
      <c r="AS1331"/>
      <c r="AT1331"/>
      <c r="AU1331"/>
      <c r="AV1331"/>
      <c r="AW1331"/>
      <c r="AX1331"/>
      <c r="AY1331"/>
    </row>
    <row r="1332" spans="43:51" x14ac:dyDescent="0.25">
      <c r="AQ1332"/>
      <c r="AR1332"/>
      <c r="AS1332"/>
      <c r="AT1332"/>
      <c r="AU1332"/>
      <c r="AV1332"/>
      <c r="AW1332"/>
      <c r="AX1332"/>
      <c r="AY1332"/>
    </row>
    <row r="1333" spans="43:51" x14ac:dyDescent="0.25">
      <c r="AQ1333"/>
      <c r="AR1333"/>
      <c r="AS1333"/>
      <c r="AT1333"/>
      <c r="AU1333"/>
      <c r="AV1333"/>
      <c r="AW1333"/>
      <c r="AX1333"/>
      <c r="AY1333"/>
    </row>
    <row r="1334" spans="43:51" x14ac:dyDescent="0.25">
      <c r="AQ1334"/>
      <c r="AR1334"/>
      <c r="AS1334"/>
      <c r="AT1334"/>
      <c r="AU1334"/>
      <c r="AV1334"/>
      <c r="AW1334"/>
      <c r="AX1334"/>
      <c r="AY1334"/>
    </row>
    <row r="1335" spans="43:51" x14ac:dyDescent="0.25">
      <c r="AQ1335"/>
      <c r="AR1335"/>
      <c r="AS1335"/>
      <c r="AT1335"/>
      <c r="AU1335"/>
      <c r="AV1335"/>
      <c r="AW1335"/>
      <c r="AX1335"/>
      <c r="AY1335"/>
    </row>
    <row r="1336" spans="43:51" x14ac:dyDescent="0.25">
      <c r="AQ1336"/>
      <c r="AR1336"/>
      <c r="AS1336"/>
      <c r="AT1336"/>
      <c r="AU1336"/>
      <c r="AV1336"/>
      <c r="AW1336"/>
      <c r="AX1336"/>
      <c r="AY1336"/>
    </row>
    <row r="1337" spans="43:51" x14ac:dyDescent="0.25">
      <c r="AQ1337"/>
      <c r="AR1337"/>
      <c r="AS1337"/>
      <c r="AT1337"/>
      <c r="AU1337"/>
      <c r="AV1337"/>
      <c r="AW1337"/>
      <c r="AX1337"/>
      <c r="AY1337"/>
    </row>
    <row r="1338" spans="43:51" x14ac:dyDescent="0.25">
      <c r="AQ1338"/>
      <c r="AR1338"/>
      <c r="AS1338"/>
      <c r="AT1338"/>
      <c r="AU1338"/>
      <c r="AV1338"/>
      <c r="AW1338"/>
      <c r="AX1338"/>
      <c r="AY1338"/>
    </row>
    <row r="1339" spans="43:51" x14ac:dyDescent="0.25">
      <c r="AQ1339"/>
      <c r="AR1339"/>
      <c r="AS1339"/>
      <c r="AT1339"/>
      <c r="AU1339"/>
      <c r="AV1339"/>
      <c r="AW1339"/>
      <c r="AX1339"/>
      <c r="AY1339"/>
    </row>
    <row r="1340" spans="43:51" x14ac:dyDescent="0.25">
      <c r="AQ1340"/>
      <c r="AR1340"/>
      <c r="AS1340"/>
      <c r="AT1340"/>
      <c r="AU1340"/>
      <c r="AV1340"/>
      <c r="AW1340"/>
      <c r="AX1340"/>
      <c r="AY1340"/>
    </row>
    <row r="1341" spans="43:51" x14ac:dyDescent="0.25">
      <c r="AQ1341"/>
      <c r="AR1341"/>
      <c r="AS1341"/>
      <c r="AT1341"/>
      <c r="AU1341"/>
      <c r="AV1341"/>
      <c r="AW1341"/>
      <c r="AX1341"/>
      <c r="AY1341"/>
    </row>
    <row r="1342" spans="43:51" x14ac:dyDescent="0.25">
      <c r="AQ1342"/>
      <c r="AR1342"/>
      <c r="AS1342"/>
      <c r="AT1342"/>
      <c r="AU1342"/>
      <c r="AV1342"/>
      <c r="AW1342"/>
      <c r="AX1342"/>
      <c r="AY1342"/>
    </row>
    <row r="1343" spans="43:51" x14ac:dyDescent="0.25">
      <c r="AQ1343"/>
      <c r="AR1343"/>
      <c r="AS1343"/>
      <c r="AT1343"/>
      <c r="AU1343"/>
      <c r="AV1343"/>
      <c r="AW1343"/>
      <c r="AX1343"/>
      <c r="AY1343"/>
    </row>
    <row r="1344" spans="43:51" x14ac:dyDescent="0.25">
      <c r="AQ1344"/>
      <c r="AR1344"/>
      <c r="AS1344"/>
      <c r="AT1344"/>
      <c r="AU1344"/>
      <c r="AV1344"/>
      <c r="AW1344"/>
      <c r="AX1344"/>
      <c r="AY1344"/>
    </row>
    <row r="1345" spans="43:51" x14ac:dyDescent="0.25">
      <c r="AQ1345"/>
      <c r="AR1345"/>
      <c r="AS1345"/>
      <c r="AT1345"/>
      <c r="AU1345"/>
      <c r="AV1345"/>
      <c r="AW1345"/>
      <c r="AX1345"/>
      <c r="AY1345"/>
    </row>
    <row r="1346" spans="43:51" x14ac:dyDescent="0.25">
      <c r="AQ1346"/>
      <c r="AR1346"/>
      <c r="AS1346"/>
      <c r="AT1346"/>
      <c r="AU1346"/>
      <c r="AV1346"/>
      <c r="AW1346"/>
      <c r="AX1346"/>
      <c r="AY1346"/>
    </row>
    <row r="1347" spans="43:51" x14ac:dyDescent="0.25">
      <c r="AQ1347"/>
      <c r="AR1347"/>
      <c r="AS1347"/>
      <c r="AT1347"/>
      <c r="AU1347"/>
      <c r="AV1347"/>
      <c r="AW1347"/>
      <c r="AX1347"/>
      <c r="AY1347"/>
    </row>
    <row r="1348" spans="43:51" x14ac:dyDescent="0.25">
      <c r="AQ1348"/>
      <c r="AR1348"/>
      <c r="AS1348"/>
      <c r="AT1348"/>
      <c r="AU1348"/>
      <c r="AV1348"/>
      <c r="AW1348"/>
      <c r="AX1348"/>
      <c r="AY1348"/>
    </row>
    <row r="1349" spans="43:51" x14ac:dyDescent="0.25">
      <c r="AQ1349"/>
      <c r="AR1349"/>
      <c r="AS1349"/>
      <c r="AT1349"/>
      <c r="AU1349"/>
      <c r="AV1349"/>
      <c r="AW1349"/>
      <c r="AX1349"/>
      <c r="AY1349"/>
    </row>
    <row r="1350" spans="43:51" x14ac:dyDescent="0.25">
      <c r="AQ1350"/>
      <c r="AR1350"/>
      <c r="AS1350"/>
      <c r="AT1350"/>
      <c r="AU1350"/>
      <c r="AV1350"/>
      <c r="AW1350"/>
      <c r="AX1350"/>
      <c r="AY1350"/>
    </row>
    <row r="1351" spans="43:51" x14ac:dyDescent="0.25">
      <c r="AQ1351"/>
      <c r="AR1351"/>
      <c r="AS1351"/>
      <c r="AT1351"/>
      <c r="AU1351"/>
      <c r="AV1351"/>
      <c r="AW1351"/>
      <c r="AX1351"/>
      <c r="AY1351"/>
    </row>
    <row r="1352" spans="43:51" x14ac:dyDescent="0.25">
      <c r="AQ1352"/>
      <c r="AR1352"/>
      <c r="AS1352"/>
      <c r="AT1352"/>
      <c r="AU1352"/>
      <c r="AV1352"/>
      <c r="AW1352"/>
      <c r="AX1352"/>
      <c r="AY1352"/>
    </row>
    <row r="1353" spans="43:51" x14ac:dyDescent="0.25">
      <c r="AQ1353"/>
      <c r="AR1353"/>
      <c r="AS1353"/>
      <c r="AT1353"/>
      <c r="AU1353"/>
      <c r="AV1353"/>
      <c r="AW1353"/>
      <c r="AX1353"/>
      <c r="AY1353"/>
    </row>
    <row r="1354" spans="43:51" x14ac:dyDescent="0.25">
      <c r="AQ1354"/>
      <c r="AR1354"/>
      <c r="AS1354"/>
      <c r="AT1354"/>
      <c r="AU1354"/>
      <c r="AV1354"/>
      <c r="AW1354"/>
      <c r="AX1354"/>
      <c r="AY1354"/>
    </row>
    <row r="1355" spans="43:51" x14ac:dyDescent="0.25">
      <c r="AQ1355"/>
      <c r="AR1355"/>
      <c r="AS1355"/>
      <c r="AT1355"/>
      <c r="AU1355"/>
      <c r="AV1355"/>
      <c r="AW1355"/>
      <c r="AX1355"/>
      <c r="AY1355"/>
    </row>
    <row r="1356" spans="43:51" x14ac:dyDescent="0.25">
      <c r="AQ1356"/>
      <c r="AR1356"/>
      <c r="AS1356"/>
      <c r="AT1356"/>
      <c r="AU1356"/>
      <c r="AV1356"/>
      <c r="AW1356"/>
      <c r="AX1356"/>
      <c r="AY1356"/>
    </row>
    <row r="1357" spans="43:51" x14ac:dyDescent="0.25">
      <c r="AQ1357"/>
      <c r="AR1357"/>
      <c r="AS1357"/>
      <c r="AT1357"/>
      <c r="AU1357"/>
      <c r="AV1357"/>
      <c r="AW1357"/>
      <c r="AX1357"/>
      <c r="AY1357"/>
    </row>
    <row r="1358" spans="43:51" x14ac:dyDescent="0.25">
      <c r="AQ1358"/>
      <c r="AR1358"/>
      <c r="AS1358"/>
      <c r="AT1358"/>
      <c r="AU1358"/>
      <c r="AV1358"/>
      <c r="AW1358"/>
      <c r="AX1358"/>
      <c r="AY1358"/>
    </row>
    <row r="1359" spans="43:51" x14ac:dyDescent="0.25">
      <c r="AQ1359"/>
      <c r="AR1359"/>
      <c r="AS1359"/>
      <c r="AT1359"/>
      <c r="AU1359"/>
      <c r="AV1359"/>
      <c r="AW1359"/>
      <c r="AX1359"/>
      <c r="AY1359"/>
    </row>
    <row r="1360" spans="43:51" x14ac:dyDescent="0.25">
      <c r="AQ1360"/>
      <c r="AR1360"/>
      <c r="AS1360"/>
      <c r="AT1360"/>
      <c r="AU1360"/>
      <c r="AV1360"/>
      <c r="AW1360"/>
      <c r="AX1360"/>
      <c r="AY1360"/>
    </row>
    <row r="1361" spans="43:51" x14ac:dyDescent="0.25">
      <c r="AQ1361"/>
      <c r="AR1361"/>
      <c r="AS1361"/>
      <c r="AT1361"/>
      <c r="AU1361"/>
      <c r="AV1361"/>
      <c r="AW1361"/>
      <c r="AX1361"/>
      <c r="AY1361"/>
    </row>
    <row r="1362" spans="43:51" x14ac:dyDescent="0.25">
      <c r="AQ1362"/>
      <c r="AR1362"/>
      <c r="AS1362"/>
      <c r="AT1362"/>
      <c r="AU1362"/>
      <c r="AV1362"/>
      <c r="AW1362"/>
      <c r="AX1362"/>
      <c r="AY1362"/>
    </row>
    <row r="1363" spans="43:51" x14ac:dyDescent="0.25">
      <c r="AQ1363"/>
      <c r="AR1363"/>
      <c r="AS1363"/>
      <c r="AT1363"/>
      <c r="AU1363"/>
      <c r="AV1363"/>
      <c r="AW1363"/>
      <c r="AX1363"/>
      <c r="AY1363"/>
    </row>
    <row r="1364" spans="43:51" x14ac:dyDescent="0.25">
      <c r="AQ1364"/>
      <c r="AR1364"/>
      <c r="AS1364"/>
      <c r="AT1364"/>
      <c r="AU1364"/>
      <c r="AV1364"/>
      <c r="AW1364"/>
      <c r="AX1364"/>
      <c r="AY1364"/>
    </row>
    <row r="1365" spans="43:51" x14ac:dyDescent="0.25">
      <c r="AQ1365"/>
      <c r="AR1365"/>
      <c r="AS1365"/>
      <c r="AT1365"/>
      <c r="AU1365"/>
      <c r="AV1365"/>
      <c r="AW1365"/>
      <c r="AX1365"/>
      <c r="AY1365"/>
    </row>
    <row r="1366" spans="43:51" x14ac:dyDescent="0.25">
      <c r="AQ1366"/>
      <c r="AR1366"/>
      <c r="AS1366"/>
      <c r="AT1366"/>
      <c r="AU1366"/>
      <c r="AV1366"/>
      <c r="AW1366"/>
      <c r="AX1366"/>
      <c r="AY1366"/>
    </row>
    <row r="1367" spans="43:51" x14ac:dyDescent="0.25">
      <c r="AQ1367"/>
      <c r="AR1367"/>
      <c r="AS1367"/>
      <c r="AT1367"/>
      <c r="AU1367"/>
      <c r="AV1367"/>
      <c r="AW1367"/>
      <c r="AX1367"/>
      <c r="AY1367"/>
    </row>
    <row r="1368" spans="43:51" x14ac:dyDescent="0.25">
      <c r="AQ1368"/>
      <c r="AR1368"/>
      <c r="AS1368"/>
      <c r="AT1368"/>
      <c r="AU1368"/>
      <c r="AV1368"/>
      <c r="AW1368"/>
      <c r="AX1368"/>
      <c r="AY1368"/>
    </row>
    <row r="1369" spans="43:51" x14ac:dyDescent="0.25">
      <c r="AQ1369"/>
      <c r="AR1369"/>
      <c r="AS1369"/>
      <c r="AT1369"/>
      <c r="AU1369"/>
      <c r="AV1369"/>
      <c r="AW1369"/>
      <c r="AX1369"/>
      <c r="AY1369"/>
    </row>
    <row r="1370" spans="43:51" x14ac:dyDescent="0.25">
      <c r="AQ1370"/>
      <c r="AR1370"/>
      <c r="AS1370"/>
      <c r="AT1370"/>
      <c r="AU1370"/>
      <c r="AV1370"/>
      <c r="AW1370"/>
      <c r="AX1370"/>
      <c r="AY1370"/>
    </row>
    <row r="1371" spans="43:51" x14ac:dyDescent="0.25">
      <c r="AQ1371"/>
      <c r="AR1371"/>
      <c r="AS1371"/>
      <c r="AT1371"/>
      <c r="AU1371"/>
      <c r="AV1371"/>
      <c r="AW1371"/>
      <c r="AX1371"/>
      <c r="AY1371"/>
    </row>
    <row r="1372" spans="43:51" x14ac:dyDescent="0.25">
      <c r="AQ1372"/>
      <c r="AR1372"/>
      <c r="AS1372"/>
      <c r="AT1372"/>
      <c r="AU1372"/>
      <c r="AV1372"/>
      <c r="AW1372"/>
      <c r="AX1372"/>
      <c r="AY1372"/>
    </row>
    <row r="1373" spans="43:51" x14ac:dyDescent="0.25">
      <c r="AQ1373"/>
      <c r="AR1373"/>
      <c r="AS1373"/>
      <c r="AT1373"/>
      <c r="AU1373"/>
      <c r="AV1373"/>
      <c r="AW1373"/>
      <c r="AX1373"/>
      <c r="AY1373"/>
    </row>
    <row r="1374" spans="43:51" x14ac:dyDescent="0.25">
      <c r="AQ1374"/>
      <c r="AR1374"/>
      <c r="AS1374"/>
      <c r="AT1374"/>
      <c r="AU1374"/>
      <c r="AV1374"/>
      <c r="AW1374"/>
      <c r="AX1374"/>
      <c r="AY1374"/>
    </row>
    <row r="1375" spans="43:51" x14ac:dyDescent="0.25">
      <c r="AQ1375"/>
      <c r="AR1375"/>
      <c r="AS1375"/>
      <c r="AT1375"/>
      <c r="AU1375"/>
      <c r="AV1375"/>
      <c r="AW1375"/>
      <c r="AX1375"/>
      <c r="AY1375"/>
    </row>
    <row r="1376" spans="43:51" x14ac:dyDescent="0.25">
      <c r="AQ1376"/>
      <c r="AR1376"/>
      <c r="AS1376"/>
      <c r="AT1376"/>
      <c r="AU1376"/>
      <c r="AV1376"/>
      <c r="AW1376"/>
      <c r="AX1376"/>
      <c r="AY1376"/>
    </row>
    <row r="1377" spans="43:51" x14ac:dyDescent="0.25">
      <c r="AQ1377"/>
      <c r="AR1377"/>
      <c r="AS1377"/>
      <c r="AT1377"/>
      <c r="AU1377"/>
      <c r="AV1377"/>
      <c r="AW1377"/>
      <c r="AX1377"/>
      <c r="AY1377"/>
    </row>
    <row r="1378" spans="43:51" x14ac:dyDescent="0.25">
      <c r="AQ1378"/>
      <c r="AR1378"/>
      <c r="AS1378"/>
      <c r="AT1378"/>
      <c r="AU1378"/>
      <c r="AV1378"/>
      <c r="AW1378"/>
      <c r="AX1378"/>
      <c r="AY1378"/>
    </row>
    <row r="1379" spans="43:51" x14ac:dyDescent="0.25">
      <c r="AQ1379"/>
      <c r="AR1379"/>
      <c r="AS1379"/>
      <c r="AT1379"/>
      <c r="AU1379"/>
      <c r="AV1379"/>
      <c r="AW1379"/>
      <c r="AX1379"/>
      <c r="AY1379"/>
    </row>
    <row r="1380" spans="43:51" x14ac:dyDescent="0.25">
      <c r="AQ1380"/>
      <c r="AR1380"/>
      <c r="AS1380"/>
      <c r="AT1380"/>
      <c r="AU1380"/>
      <c r="AV1380"/>
      <c r="AW1380"/>
      <c r="AX1380"/>
      <c r="AY1380"/>
    </row>
    <row r="1381" spans="43:51" x14ac:dyDescent="0.25">
      <c r="AQ1381"/>
      <c r="AR1381"/>
      <c r="AS1381"/>
      <c r="AT1381"/>
      <c r="AU1381"/>
      <c r="AV1381"/>
      <c r="AW1381"/>
      <c r="AX1381"/>
      <c r="AY1381"/>
    </row>
    <row r="1382" spans="43:51" x14ac:dyDescent="0.25">
      <c r="AQ1382"/>
      <c r="AR1382"/>
      <c r="AS1382"/>
      <c r="AT1382"/>
      <c r="AU1382"/>
      <c r="AV1382"/>
      <c r="AW1382"/>
      <c r="AX1382"/>
      <c r="AY1382"/>
    </row>
    <row r="1383" spans="43:51" x14ac:dyDescent="0.25">
      <c r="AQ1383"/>
      <c r="AR1383"/>
      <c r="AS1383"/>
      <c r="AT1383"/>
      <c r="AU1383"/>
      <c r="AV1383"/>
      <c r="AW1383"/>
      <c r="AX1383"/>
      <c r="AY1383"/>
    </row>
    <row r="1384" spans="43:51" x14ac:dyDescent="0.25">
      <c r="AQ1384"/>
      <c r="AR1384"/>
      <c r="AS1384"/>
      <c r="AT1384"/>
      <c r="AU1384"/>
      <c r="AV1384"/>
      <c r="AW1384"/>
      <c r="AX1384"/>
      <c r="AY1384"/>
    </row>
    <row r="1385" spans="43:51" x14ac:dyDescent="0.25">
      <c r="AQ1385"/>
      <c r="AR1385"/>
      <c r="AS1385"/>
      <c r="AT1385"/>
      <c r="AU1385"/>
      <c r="AV1385"/>
      <c r="AW1385"/>
      <c r="AX1385"/>
      <c r="AY1385"/>
    </row>
    <row r="1386" spans="43:51" x14ac:dyDescent="0.25">
      <c r="AQ1386"/>
      <c r="AR1386"/>
      <c r="AS1386"/>
      <c r="AT1386"/>
      <c r="AU1386"/>
      <c r="AV1386"/>
      <c r="AW1386"/>
      <c r="AX1386"/>
      <c r="AY1386"/>
    </row>
    <row r="1387" spans="43:51" x14ac:dyDescent="0.25">
      <c r="AQ1387"/>
      <c r="AR1387"/>
      <c r="AS1387"/>
      <c r="AT1387"/>
      <c r="AU1387"/>
      <c r="AV1387"/>
      <c r="AW1387"/>
      <c r="AX1387"/>
      <c r="AY1387"/>
    </row>
    <row r="1388" spans="43:51" x14ac:dyDescent="0.25">
      <c r="AQ1388"/>
      <c r="AR1388"/>
      <c r="AS1388"/>
      <c r="AT1388"/>
      <c r="AU1388"/>
      <c r="AV1388"/>
      <c r="AW1388"/>
      <c r="AX1388"/>
      <c r="AY1388"/>
    </row>
    <row r="1389" spans="43:51" x14ac:dyDescent="0.25">
      <c r="AQ1389"/>
      <c r="AR1389"/>
      <c r="AS1389"/>
      <c r="AT1389"/>
      <c r="AU1389"/>
      <c r="AV1389"/>
      <c r="AW1389"/>
      <c r="AX1389"/>
      <c r="AY1389"/>
    </row>
    <row r="1390" spans="43:51" x14ac:dyDescent="0.25">
      <c r="AQ1390"/>
      <c r="AR1390"/>
      <c r="AS1390"/>
      <c r="AT1390"/>
      <c r="AU1390"/>
      <c r="AV1390"/>
      <c r="AW1390"/>
      <c r="AX1390"/>
      <c r="AY1390"/>
    </row>
    <row r="1391" spans="43:51" x14ac:dyDescent="0.25">
      <c r="AQ1391"/>
      <c r="AR1391"/>
      <c r="AS1391"/>
      <c r="AT1391"/>
      <c r="AU1391"/>
      <c r="AV1391"/>
      <c r="AW1391"/>
      <c r="AX1391"/>
      <c r="AY1391"/>
    </row>
    <row r="1392" spans="43:51" x14ac:dyDescent="0.25">
      <c r="AQ1392"/>
      <c r="AR1392"/>
      <c r="AS1392"/>
      <c r="AT1392"/>
      <c r="AU1392"/>
      <c r="AV1392"/>
      <c r="AW1392"/>
      <c r="AX1392"/>
      <c r="AY1392"/>
    </row>
    <row r="1393" spans="43:51" x14ac:dyDescent="0.25">
      <c r="AQ1393"/>
      <c r="AR1393"/>
      <c r="AS1393"/>
      <c r="AT1393"/>
      <c r="AU1393"/>
      <c r="AV1393"/>
      <c r="AW1393"/>
      <c r="AX1393"/>
      <c r="AY1393"/>
    </row>
    <row r="1394" spans="43:51" x14ac:dyDescent="0.25">
      <c r="AQ1394"/>
      <c r="AR1394"/>
      <c r="AS1394"/>
      <c r="AT1394"/>
      <c r="AU1394"/>
      <c r="AV1394"/>
      <c r="AW1394"/>
      <c r="AX1394"/>
      <c r="AY1394"/>
    </row>
    <row r="1395" spans="43:51" x14ac:dyDescent="0.25">
      <c r="AQ1395"/>
      <c r="AR1395"/>
      <c r="AS1395"/>
      <c r="AT1395"/>
      <c r="AU1395"/>
      <c r="AV1395"/>
      <c r="AW1395"/>
      <c r="AX1395"/>
      <c r="AY1395"/>
    </row>
    <row r="1396" spans="43:51" x14ac:dyDescent="0.25">
      <c r="AQ1396"/>
      <c r="AR1396"/>
      <c r="AS1396"/>
      <c r="AT1396"/>
      <c r="AU1396"/>
      <c r="AV1396"/>
      <c r="AW1396"/>
      <c r="AX1396"/>
      <c r="AY1396"/>
    </row>
    <row r="1397" spans="43:51" x14ac:dyDescent="0.25">
      <c r="AQ1397"/>
      <c r="AR1397"/>
      <c r="AS1397"/>
      <c r="AT1397"/>
      <c r="AU1397"/>
      <c r="AV1397"/>
      <c r="AW1397"/>
      <c r="AX1397"/>
      <c r="AY1397"/>
    </row>
    <row r="1398" spans="43:51" x14ac:dyDescent="0.25">
      <c r="AQ1398"/>
      <c r="AR1398"/>
      <c r="AS1398"/>
      <c r="AT1398"/>
      <c r="AU1398"/>
      <c r="AV1398"/>
      <c r="AW1398"/>
      <c r="AX1398"/>
      <c r="AY1398"/>
    </row>
    <row r="1399" spans="43:51" x14ac:dyDescent="0.25">
      <c r="AQ1399"/>
      <c r="AR1399"/>
      <c r="AS1399"/>
      <c r="AT1399"/>
      <c r="AU1399"/>
      <c r="AV1399"/>
      <c r="AW1399"/>
      <c r="AX1399"/>
      <c r="AY1399"/>
    </row>
    <row r="1400" spans="43:51" x14ac:dyDescent="0.25">
      <c r="AQ1400"/>
      <c r="AR1400"/>
      <c r="AS1400"/>
      <c r="AT1400"/>
      <c r="AU1400"/>
      <c r="AV1400"/>
      <c r="AW1400"/>
      <c r="AX1400"/>
      <c r="AY1400"/>
    </row>
    <row r="1401" spans="43:51" x14ac:dyDescent="0.25">
      <c r="AQ1401"/>
      <c r="AR1401"/>
      <c r="AS1401"/>
      <c r="AT1401"/>
      <c r="AU1401"/>
      <c r="AV1401"/>
      <c r="AW1401"/>
      <c r="AX1401"/>
      <c r="AY1401"/>
    </row>
    <row r="1402" spans="43:51" x14ac:dyDescent="0.25">
      <c r="AQ1402"/>
      <c r="AR1402"/>
      <c r="AS1402"/>
      <c r="AT1402"/>
      <c r="AU1402"/>
      <c r="AV1402"/>
      <c r="AW1402"/>
      <c r="AX1402"/>
      <c r="AY1402"/>
    </row>
    <row r="1403" spans="43:51" x14ac:dyDescent="0.25">
      <c r="AQ1403"/>
      <c r="AR1403"/>
      <c r="AS1403"/>
      <c r="AT1403"/>
      <c r="AU1403"/>
      <c r="AV1403"/>
      <c r="AW1403"/>
      <c r="AX1403"/>
      <c r="AY1403"/>
    </row>
    <row r="1404" spans="43:51" x14ac:dyDescent="0.25">
      <c r="AQ1404"/>
      <c r="AR1404"/>
      <c r="AS1404"/>
      <c r="AT1404"/>
      <c r="AU1404"/>
      <c r="AV1404"/>
      <c r="AW1404"/>
      <c r="AX1404"/>
      <c r="AY1404"/>
    </row>
    <row r="1405" spans="43:51" x14ac:dyDescent="0.25">
      <c r="AQ1405"/>
      <c r="AR1405"/>
      <c r="AS1405"/>
      <c r="AT1405"/>
      <c r="AU1405"/>
      <c r="AV1405"/>
      <c r="AW1405"/>
      <c r="AX1405"/>
      <c r="AY1405"/>
    </row>
    <row r="1406" spans="43:51" x14ac:dyDescent="0.25">
      <c r="AQ1406"/>
      <c r="AR1406"/>
      <c r="AS1406"/>
      <c r="AT1406"/>
      <c r="AU1406"/>
      <c r="AV1406"/>
      <c r="AW1406"/>
      <c r="AX1406"/>
      <c r="AY1406"/>
    </row>
    <row r="1407" spans="43:51" x14ac:dyDescent="0.25">
      <c r="AQ1407"/>
      <c r="AR1407"/>
      <c r="AS1407"/>
      <c r="AT1407"/>
      <c r="AU1407"/>
      <c r="AV1407"/>
      <c r="AW1407"/>
      <c r="AX1407"/>
      <c r="AY1407"/>
    </row>
    <row r="1408" spans="43:51" x14ac:dyDescent="0.25">
      <c r="AQ1408"/>
      <c r="AR1408"/>
      <c r="AS1408"/>
      <c r="AT1408"/>
      <c r="AU1408"/>
      <c r="AV1408"/>
      <c r="AW1408"/>
      <c r="AX1408"/>
      <c r="AY1408"/>
    </row>
    <row r="1409" spans="43:51" x14ac:dyDescent="0.25">
      <c r="AQ1409"/>
      <c r="AR1409"/>
      <c r="AS1409"/>
      <c r="AT1409"/>
      <c r="AU1409"/>
      <c r="AV1409"/>
      <c r="AW1409"/>
      <c r="AX1409"/>
      <c r="AY1409"/>
    </row>
    <row r="1410" spans="43:51" x14ac:dyDescent="0.25">
      <c r="AQ1410"/>
      <c r="AR1410"/>
      <c r="AS1410"/>
      <c r="AT1410"/>
      <c r="AU1410"/>
      <c r="AV1410"/>
      <c r="AW1410"/>
      <c r="AX1410"/>
      <c r="AY1410"/>
    </row>
    <row r="1411" spans="43:51" x14ac:dyDescent="0.25">
      <c r="AQ1411"/>
      <c r="AR1411"/>
      <c r="AS1411"/>
      <c r="AT1411"/>
      <c r="AU1411"/>
      <c r="AV1411"/>
      <c r="AW1411"/>
      <c r="AX1411"/>
      <c r="AY1411"/>
    </row>
    <row r="1412" spans="43:51" x14ac:dyDescent="0.25">
      <c r="AQ1412"/>
      <c r="AR1412"/>
      <c r="AS1412"/>
      <c r="AT1412"/>
      <c r="AU1412"/>
      <c r="AV1412"/>
      <c r="AW1412"/>
      <c r="AX1412"/>
      <c r="AY1412"/>
    </row>
    <row r="1413" spans="43:51" x14ac:dyDescent="0.25">
      <c r="AQ1413"/>
      <c r="AR1413"/>
      <c r="AS1413"/>
      <c r="AT1413"/>
      <c r="AU1413"/>
      <c r="AV1413"/>
      <c r="AW1413"/>
      <c r="AX1413"/>
      <c r="AY1413"/>
    </row>
    <row r="1414" spans="43:51" x14ac:dyDescent="0.25">
      <c r="AQ1414"/>
      <c r="AR1414"/>
      <c r="AS1414"/>
      <c r="AT1414"/>
      <c r="AU1414"/>
      <c r="AV1414"/>
      <c r="AW1414"/>
      <c r="AX1414"/>
      <c r="AY1414"/>
    </row>
    <row r="1415" spans="43:51" x14ac:dyDescent="0.25">
      <c r="AQ1415"/>
      <c r="AR1415"/>
      <c r="AS1415"/>
      <c r="AT1415"/>
      <c r="AU1415"/>
      <c r="AV1415"/>
      <c r="AW1415"/>
      <c r="AX1415"/>
      <c r="AY1415"/>
    </row>
    <row r="1416" spans="43:51" x14ac:dyDescent="0.25">
      <c r="AQ1416"/>
      <c r="AR1416"/>
      <c r="AS1416"/>
      <c r="AT1416"/>
      <c r="AU1416"/>
      <c r="AV1416"/>
      <c r="AW1416"/>
      <c r="AX1416"/>
      <c r="AY1416"/>
    </row>
    <row r="1417" spans="43:51" x14ac:dyDescent="0.25">
      <c r="AQ1417"/>
      <c r="AR1417"/>
      <c r="AS1417"/>
      <c r="AT1417"/>
      <c r="AU1417"/>
      <c r="AV1417"/>
      <c r="AW1417"/>
      <c r="AX1417"/>
      <c r="AY1417"/>
    </row>
    <row r="1418" spans="43:51" x14ac:dyDescent="0.25">
      <c r="AQ1418"/>
      <c r="AR1418"/>
      <c r="AS1418"/>
      <c r="AT1418"/>
      <c r="AU1418"/>
      <c r="AV1418"/>
      <c r="AW1418"/>
      <c r="AX1418"/>
      <c r="AY1418"/>
    </row>
    <row r="1419" spans="43:51" x14ac:dyDescent="0.25">
      <c r="AQ1419"/>
      <c r="AR1419"/>
      <c r="AS1419"/>
      <c r="AT1419"/>
      <c r="AU1419"/>
      <c r="AV1419"/>
      <c r="AW1419"/>
      <c r="AX1419"/>
      <c r="AY1419"/>
    </row>
    <row r="1420" spans="43:51" x14ac:dyDescent="0.25">
      <c r="AQ1420"/>
      <c r="AR1420"/>
      <c r="AS1420"/>
      <c r="AT1420"/>
      <c r="AU1420"/>
      <c r="AV1420"/>
      <c r="AW1420"/>
      <c r="AX1420"/>
      <c r="AY1420"/>
    </row>
    <row r="1421" spans="43:51" x14ac:dyDescent="0.25">
      <c r="AQ1421"/>
      <c r="AR1421"/>
      <c r="AS1421"/>
      <c r="AT1421"/>
      <c r="AU1421"/>
      <c r="AV1421"/>
      <c r="AW1421"/>
      <c r="AX1421"/>
      <c r="AY1421"/>
    </row>
    <row r="1422" spans="43:51" x14ac:dyDescent="0.25">
      <c r="AQ1422"/>
      <c r="AR1422"/>
      <c r="AS1422"/>
      <c r="AT1422"/>
      <c r="AU1422"/>
      <c r="AV1422"/>
      <c r="AW1422"/>
      <c r="AX1422"/>
      <c r="AY1422"/>
    </row>
    <row r="1423" spans="43:51" x14ac:dyDescent="0.25">
      <c r="AQ1423"/>
      <c r="AR1423"/>
      <c r="AS1423"/>
      <c r="AT1423"/>
      <c r="AU1423"/>
      <c r="AV1423"/>
      <c r="AW1423"/>
      <c r="AX1423"/>
      <c r="AY1423"/>
    </row>
    <row r="1424" spans="43:51" x14ac:dyDescent="0.25">
      <c r="AQ1424"/>
      <c r="AR1424"/>
      <c r="AS1424"/>
      <c r="AT1424"/>
      <c r="AU1424"/>
      <c r="AV1424"/>
      <c r="AW1424"/>
      <c r="AX1424"/>
      <c r="AY1424"/>
    </row>
    <row r="1425" spans="43:51" x14ac:dyDescent="0.25">
      <c r="AQ1425"/>
      <c r="AR1425"/>
      <c r="AS1425"/>
      <c r="AT1425"/>
      <c r="AU1425"/>
      <c r="AV1425"/>
      <c r="AW1425"/>
      <c r="AX1425"/>
      <c r="AY1425"/>
    </row>
    <row r="1426" spans="43:51" x14ac:dyDescent="0.25">
      <c r="AQ1426"/>
      <c r="AR1426"/>
      <c r="AS1426"/>
      <c r="AT1426"/>
      <c r="AU1426"/>
      <c r="AV1426"/>
      <c r="AW1426"/>
      <c r="AX1426"/>
      <c r="AY1426"/>
    </row>
    <row r="1427" spans="43:51" x14ac:dyDescent="0.25">
      <c r="AQ1427"/>
      <c r="AR1427"/>
      <c r="AS1427"/>
      <c r="AT1427"/>
      <c r="AU1427"/>
      <c r="AV1427"/>
      <c r="AW1427"/>
      <c r="AX1427"/>
      <c r="AY1427"/>
    </row>
    <row r="1428" spans="43:51" x14ac:dyDescent="0.25">
      <c r="AQ1428"/>
      <c r="AR1428"/>
      <c r="AS1428"/>
      <c r="AT1428"/>
      <c r="AU1428"/>
      <c r="AV1428"/>
      <c r="AW1428"/>
      <c r="AX1428"/>
      <c r="AY1428"/>
    </row>
    <row r="1429" spans="43:51" x14ac:dyDescent="0.25">
      <c r="AQ1429"/>
      <c r="AR1429"/>
      <c r="AS1429"/>
      <c r="AT1429"/>
      <c r="AU1429"/>
      <c r="AV1429"/>
      <c r="AW1429"/>
      <c r="AX1429"/>
      <c r="AY1429"/>
    </row>
    <row r="1430" spans="43:51" x14ac:dyDescent="0.25">
      <c r="AQ1430"/>
      <c r="AR1430"/>
      <c r="AS1430"/>
      <c r="AT1430"/>
      <c r="AU1430"/>
      <c r="AV1430"/>
      <c r="AW1430"/>
      <c r="AX1430"/>
      <c r="AY1430"/>
    </row>
    <row r="1431" spans="43:51" x14ac:dyDescent="0.25">
      <c r="AQ1431"/>
      <c r="AR1431"/>
      <c r="AS1431"/>
      <c r="AT1431"/>
      <c r="AU1431"/>
      <c r="AV1431"/>
      <c r="AW1431"/>
      <c r="AX1431"/>
      <c r="AY1431"/>
    </row>
    <row r="1432" spans="43:51" x14ac:dyDescent="0.25">
      <c r="AQ1432"/>
      <c r="AR1432"/>
      <c r="AS1432"/>
      <c r="AT1432"/>
      <c r="AU1432"/>
      <c r="AV1432"/>
      <c r="AW1432"/>
      <c r="AX1432"/>
      <c r="AY1432"/>
    </row>
    <row r="1433" spans="43:51" x14ac:dyDescent="0.25">
      <c r="AQ1433"/>
      <c r="AR1433"/>
      <c r="AS1433"/>
      <c r="AT1433"/>
      <c r="AU1433"/>
      <c r="AV1433"/>
      <c r="AW1433"/>
      <c r="AX1433"/>
      <c r="AY1433"/>
    </row>
    <row r="1434" spans="43:51" x14ac:dyDescent="0.25">
      <c r="AQ1434"/>
      <c r="AR1434"/>
      <c r="AS1434"/>
      <c r="AT1434"/>
      <c r="AU1434"/>
      <c r="AV1434"/>
      <c r="AW1434"/>
      <c r="AX1434"/>
      <c r="AY1434"/>
    </row>
    <row r="1435" spans="43:51" x14ac:dyDescent="0.25">
      <c r="AQ1435"/>
      <c r="AR1435"/>
      <c r="AS1435"/>
      <c r="AT1435"/>
      <c r="AU1435"/>
      <c r="AV1435"/>
      <c r="AW1435"/>
      <c r="AX1435"/>
      <c r="AY1435"/>
    </row>
    <row r="1436" spans="43:51" x14ac:dyDescent="0.25">
      <c r="AQ1436"/>
      <c r="AR1436"/>
      <c r="AS1436"/>
      <c r="AT1436"/>
      <c r="AU1436"/>
      <c r="AV1436"/>
      <c r="AW1436"/>
      <c r="AX1436"/>
      <c r="AY1436"/>
    </row>
    <row r="1437" spans="43:51" x14ac:dyDescent="0.25">
      <c r="AQ1437"/>
      <c r="AR1437"/>
      <c r="AS1437"/>
      <c r="AT1437"/>
      <c r="AU1437"/>
      <c r="AV1437"/>
      <c r="AW1437"/>
      <c r="AX1437"/>
      <c r="AY1437"/>
    </row>
    <row r="1438" spans="43:51" x14ac:dyDescent="0.25">
      <c r="AQ1438"/>
      <c r="AR1438"/>
      <c r="AS1438"/>
      <c r="AT1438"/>
      <c r="AU1438"/>
      <c r="AV1438"/>
      <c r="AW1438"/>
      <c r="AX1438"/>
      <c r="AY1438"/>
    </row>
    <row r="1439" spans="43:51" x14ac:dyDescent="0.25">
      <c r="AQ1439"/>
      <c r="AR1439"/>
      <c r="AS1439"/>
      <c r="AT1439"/>
      <c r="AU1439"/>
      <c r="AV1439"/>
      <c r="AW1439"/>
      <c r="AX1439"/>
      <c r="AY1439"/>
    </row>
    <row r="1440" spans="43:51" x14ac:dyDescent="0.25">
      <c r="AQ1440"/>
      <c r="AR1440"/>
      <c r="AS1440"/>
      <c r="AT1440"/>
      <c r="AU1440"/>
      <c r="AV1440"/>
      <c r="AW1440"/>
      <c r="AX1440"/>
      <c r="AY1440"/>
    </row>
    <row r="1441" spans="43:51" x14ac:dyDescent="0.25">
      <c r="AQ1441"/>
      <c r="AR1441"/>
      <c r="AS1441"/>
      <c r="AT1441"/>
      <c r="AU1441"/>
      <c r="AV1441"/>
      <c r="AW1441"/>
      <c r="AX1441"/>
      <c r="AY1441"/>
    </row>
    <row r="1442" spans="43:51" x14ac:dyDescent="0.25">
      <c r="AQ1442"/>
      <c r="AR1442"/>
      <c r="AS1442"/>
      <c r="AT1442"/>
      <c r="AU1442"/>
      <c r="AV1442"/>
      <c r="AW1442"/>
      <c r="AX1442"/>
      <c r="AY1442"/>
    </row>
    <row r="1443" spans="43:51" x14ac:dyDescent="0.25">
      <c r="AQ1443"/>
      <c r="AR1443"/>
      <c r="AS1443"/>
      <c r="AT1443"/>
      <c r="AU1443"/>
      <c r="AV1443"/>
      <c r="AW1443"/>
      <c r="AX1443"/>
      <c r="AY1443"/>
    </row>
    <row r="1444" spans="43:51" x14ac:dyDescent="0.25">
      <c r="AQ1444"/>
      <c r="AR1444"/>
      <c r="AS1444"/>
      <c r="AT1444"/>
      <c r="AU1444"/>
      <c r="AV1444"/>
      <c r="AW1444"/>
      <c r="AX1444"/>
      <c r="AY1444"/>
    </row>
    <row r="1445" spans="43:51" x14ac:dyDescent="0.25">
      <c r="AQ1445"/>
      <c r="AR1445"/>
      <c r="AS1445"/>
      <c r="AT1445"/>
      <c r="AU1445"/>
      <c r="AV1445"/>
      <c r="AW1445"/>
      <c r="AX1445"/>
      <c r="AY1445"/>
    </row>
    <row r="1446" spans="43:51" x14ac:dyDescent="0.25">
      <c r="AQ1446"/>
      <c r="AR1446"/>
      <c r="AS1446"/>
      <c r="AT1446"/>
      <c r="AU1446"/>
      <c r="AV1446"/>
      <c r="AW1446"/>
      <c r="AX1446"/>
      <c r="AY1446"/>
    </row>
    <row r="1447" spans="43:51" x14ac:dyDescent="0.25">
      <c r="AQ1447"/>
      <c r="AR1447"/>
      <c r="AS1447"/>
      <c r="AT1447"/>
      <c r="AU1447"/>
      <c r="AV1447"/>
      <c r="AW1447"/>
      <c r="AX1447"/>
      <c r="AY1447"/>
    </row>
    <row r="1448" spans="43:51" x14ac:dyDescent="0.25">
      <c r="AQ1448"/>
      <c r="AR1448"/>
      <c r="AS1448"/>
      <c r="AT1448"/>
      <c r="AU1448"/>
      <c r="AV1448"/>
      <c r="AW1448"/>
      <c r="AX1448"/>
      <c r="AY1448"/>
    </row>
    <row r="1449" spans="43:51" x14ac:dyDescent="0.25">
      <c r="AQ1449"/>
      <c r="AR1449"/>
      <c r="AS1449"/>
      <c r="AT1449"/>
      <c r="AU1449"/>
      <c r="AV1449"/>
      <c r="AW1449"/>
      <c r="AX1449"/>
      <c r="AY1449"/>
    </row>
    <row r="1450" spans="43:51" x14ac:dyDescent="0.25">
      <c r="AQ1450"/>
      <c r="AR1450"/>
      <c r="AS1450"/>
      <c r="AT1450"/>
      <c r="AU1450"/>
      <c r="AV1450"/>
      <c r="AW1450"/>
      <c r="AX1450"/>
      <c r="AY1450"/>
    </row>
    <row r="1451" spans="43:51" x14ac:dyDescent="0.25">
      <c r="AQ1451"/>
      <c r="AR1451"/>
      <c r="AS1451"/>
      <c r="AT1451"/>
      <c r="AU1451"/>
      <c r="AV1451"/>
      <c r="AW1451"/>
      <c r="AX1451"/>
      <c r="AY1451"/>
    </row>
    <row r="1452" spans="43:51" x14ac:dyDescent="0.25">
      <c r="AQ1452"/>
      <c r="AR1452"/>
      <c r="AS1452"/>
      <c r="AT1452"/>
      <c r="AU1452"/>
      <c r="AV1452"/>
      <c r="AW1452"/>
      <c r="AX1452"/>
      <c r="AY1452"/>
    </row>
    <row r="1453" spans="43:51" x14ac:dyDescent="0.25">
      <c r="AQ1453"/>
      <c r="AR1453"/>
      <c r="AS1453"/>
      <c r="AT1453"/>
      <c r="AU1453"/>
      <c r="AV1453"/>
      <c r="AW1453"/>
      <c r="AX1453"/>
      <c r="AY1453"/>
    </row>
    <row r="1454" spans="43:51" x14ac:dyDescent="0.25">
      <c r="AQ1454"/>
      <c r="AR1454"/>
      <c r="AS1454"/>
      <c r="AT1454"/>
      <c r="AU1454"/>
      <c r="AV1454"/>
      <c r="AW1454"/>
      <c r="AX1454"/>
      <c r="AY1454"/>
    </row>
    <row r="1455" spans="43:51" x14ac:dyDescent="0.25">
      <c r="AQ1455"/>
      <c r="AR1455"/>
      <c r="AS1455"/>
      <c r="AT1455"/>
      <c r="AU1455"/>
      <c r="AV1455"/>
      <c r="AW1455"/>
      <c r="AX1455"/>
      <c r="AY1455"/>
    </row>
    <row r="1456" spans="43:51" x14ac:dyDescent="0.25">
      <c r="AQ1456"/>
      <c r="AR1456"/>
      <c r="AS1456"/>
      <c r="AT1456"/>
      <c r="AU1456"/>
      <c r="AV1456"/>
      <c r="AW1456"/>
      <c r="AX1456"/>
      <c r="AY1456"/>
    </row>
    <row r="1457" spans="43:51" x14ac:dyDescent="0.25">
      <c r="AQ1457"/>
      <c r="AR1457"/>
      <c r="AS1457"/>
      <c r="AT1457"/>
      <c r="AU1457"/>
      <c r="AV1457"/>
      <c r="AW1457"/>
      <c r="AX1457"/>
      <c r="AY1457"/>
    </row>
    <row r="1458" spans="43:51" x14ac:dyDescent="0.25">
      <c r="AQ1458"/>
      <c r="AR1458"/>
      <c r="AS1458"/>
      <c r="AT1458"/>
      <c r="AU1458"/>
      <c r="AV1458"/>
      <c r="AW1458"/>
      <c r="AX1458"/>
      <c r="AY1458"/>
    </row>
    <row r="1459" spans="43:51" x14ac:dyDescent="0.25">
      <c r="AQ1459"/>
      <c r="AR1459"/>
      <c r="AS1459"/>
      <c r="AT1459"/>
      <c r="AU1459"/>
      <c r="AV1459"/>
      <c r="AW1459"/>
      <c r="AX1459"/>
      <c r="AY1459"/>
    </row>
    <row r="1460" spans="43:51" x14ac:dyDescent="0.25">
      <c r="AQ1460"/>
      <c r="AR1460"/>
      <c r="AS1460"/>
      <c r="AT1460"/>
      <c r="AU1460"/>
      <c r="AV1460"/>
      <c r="AW1460"/>
      <c r="AX1460"/>
      <c r="AY1460"/>
    </row>
    <row r="1461" spans="43:51" x14ac:dyDescent="0.25">
      <c r="AQ1461"/>
      <c r="AR1461"/>
      <c r="AS1461"/>
      <c r="AT1461"/>
      <c r="AU1461"/>
      <c r="AV1461"/>
      <c r="AW1461"/>
      <c r="AX1461"/>
      <c r="AY1461"/>
    </row>
    <row r="1462" spans="43:51" x14ac:dyDescent="0.25">
      <c r="AQ1462"/>
      <c r="AR1462"/>
      <c r="AS1462"/>
      <c r="AT1462"/>
      <c r="AU1462"/>
      <c r="AV1462"/>
      <c r="AW1462"/>
      <c r="AX1462"/>
      <c r="AY1462"/>
    </row>
    <row r="1463" spans="43:51" x14ac:dyDescent="0.25">
      <c r="AQ1463"/>
      <c r="AR1463"/>
      <c r="AS1463"/>
      <c r="AT1463"/>
      <c r="AU1463"/>
      <c r="AV1463"/>
      <c r="AW1463"/>
      <c r="AX1463"/>
      <c r="AY1463"/>
    </row>
    <row r="1464" spans="43:51" x14ac:dyDescent="0.25">
      <c r="AQ1464"/>
      <c r="AR1464"/>
      <c r="AS1464"/>
      <c r="AT1464"/>
      <c r="AU1464"/>
      <c r="AV1464"/>
      <c r="AW1464"/>
      <c r="AX1464"/>
      <c r="AY1464"/>
    </row>
    <row r="1465" spans="43:51" x14ac:dyDescent="0.25">
      <c r="AQ1465"/>
      <c r="AR1465"/>
      <c r="AS1465"/>
      <c r="AT1465"/>
      <c r="AU1465"/>
      <c r="AV1465"/>
      <c r="AW1465"/>
      <c r="AX1465"/>
      <c r="AY1465"/>
    </row>
    <row r="1466" spans="43:51" x14ac:dyDescent="0.25">
      <c r="AQ1466"/>
      <c r="AR1466"/>
      <c r="AS1466"/>
      <c r="AT1466"/>
      <c r="AU1466"/>
      <c r="AV1466"/>
      <c r="AW1466"/>
      <c r="AX1466"/>
      <c r="AY1466"/>
    </row>
    <row r="1467" spans="43:51" x14ac:dyDescent="0.25">
      <c r="AQ1467"/>
      <c r="AR1467"/>
      <c r="AS1467"/>
      <c r="AT1467"/>
      <c r="AU1467"/>
      <c r="AV1467"/>
      <c r="AW1467"/>
      <c r="AX1467"/>
      <c r="AY1467"/>
    </row>
    <row r="1468" spans="43:51" x14ac:dyDescent="0.25">
      <c r="AQ1468"/>
      <c r="AR1468"/>
      <c r="AS1468"/>
      <c r="AT1468"/>
      <c r="AU1468"/>
      <c r="AV1468"/>
      <c r="AW1468"/>
      <c r="AX1468"/>
      <c r="AY1468"/>
    </row>
    <row r="1469" spans="43:51" x14ac:dyDescent="0.25">
      <c r="AQ1469"/>
      <c r="AR1469"/>
      <c r="AS1469"/>
      <c r="AT1469"/>
      <c r="AU1469"/>
      <c r="AV1469"/>
      <c r="AW1469"/>
      <c r="AX1469"/>
      <c r="AY1469"/>
    </row>
    <row r="1470" spans="43:51" x14ac:dyDescent="0.25">
      <c r="AQ1470"/>
      <c r="AR1470"/>
      <c r="AS1470"/>
      <c r="AT1470"/>
      <c r="AU1470"/>
      <c r="AV1470"/>
      <c r="AW1470"/>
      <c r="AX1470"/>
      <c r="AY1470"/>
    </row>
    <row r="1471" spans="43:51" x14ac:dyDescent="0.25">
      <c r="AQ1471"/>
      <c r="AR1471"/>
      <c r="AS1471"/>
      <c r="AT1471"/>
      <c r="AU1471"/>
      <c r="AV1471"/>
      <c r="AW1471"/>
      <c r="AX1471"/>
      <c r="AY1471"/>
    </row>
    <row r="1472" spans="43:51" x14ac:dyDescent="0.25">
      <c r="AQ1472"/>
      <c r="AR1472"/>
      <c r="AS1472"/>
      <c r="AT1472"/>
      <c r="AU1472"/>
      <c r="AV1472"/>
      <c r="AW1472"/>
      <c r="AX1472"/>
      <c r="AY1472"/>
    </row>
    <row r="1473" spans="43:51" x14ac:dyDescent="0.25">
      <c r="AQ1473"/>
      <c r="AR1473"/>
      <c r="AS1473"/>
      <c r="AT1473"/>
      <c r="AU1473"/>
      <c r="AV1473"/>
      <c r="AW1473"/>
      <c r="AX1473"/>
      <c r="AY1473"/>
    </row>
    <row r="1474" spans="43:51" x14ac:dyDescent="0.25">
      <c r="AQ1474"/>
      <c r="AR1474"/>
      <c r="AS1474"/>
      <c r="AT1474"/>
      <c r="AU1474"/>
      <c r="AV1474"/>
      <c r="AW1474"/>
      <c r="AX1474"/>
      <c r="AY1474"/>
    </row>
    <row r="1475" spans="43:51" x14ac:dyDescent="0.25">
      <c r="AQ1475"/>
      <c r="AR1475"/>
      <c r="AS1475"/>
      <c r="AT1475"/>
      <c r="AU1475"/>
      <c r="AV1475"/>
      <c r="AW1475"/>
      <c r="AX1475"/>
      <c r="AY1475"/>
    </row>
    <row r="1476" spans="43:51" x14ac:dyDescent="0.25">
      <c r="AQ1476"/>
      <c r="AR1476"/>
      <c r="AS1476"/>
      <c r="AT1476"/>
      <c r="AU1476"/>
      <c r="AV1476"/>
      <c r="AW1476"/>
      <c r="AX1476"/>
      <c r="AY1476"/>
    </row>
    <row r="1477" spans="43:51" x14ac:dyDescent="0.25">
      <c r="AQ1477"/>
      <c r="AR1477"/>
      <c r="AS1477"/>
      <c r="AT1477"/>
      <c r="AU1477"/>
      <c r="AV1477"/>
      <c r="AW1477"/>
      <c r="AX1477"/>
      <c r="AY1477"/>
    </row>
    <row r="1478" spans="43:51" x14ac:dyDescent="0.25">
      <c r="AQ1478"/>
      <c r="AR1478"/>
      <c r="AS1478"/>
      <c r="AT1478"/>
      <c r="AU1478"/>
      <c r="AV1478"/>
      <c r="AW1478"/>
      <c r="AX1478"/>
      <c r="AY1478"/>
    </row>
    <row r="1479" spans="43:51" x14ac:dyDescent="0.25">
      <c r="AQ1479"/>
      <c r="AR1479"/>
      <c r="AS1479"/>
      <c r="AT1479"/>
      <c r="AU1479"/>
      <c r="AV1479"/>
      <c r="AW1479"/>
      <c r="AX1479"/>
      <c r="AY1479"/>
    </row>
    <row r="1480" spans="43:51" x14ac:dyDescent="0.25">
      <c r="AQ1480"/>
      <c r="AR1480"/>
      <c r="AS1480"/>
      <c r="AT1480"/>
      <c r="AU1480"/>
      <c r="AV1480"/>
      <c r="AW1480"/>
      <c r="AX1480"/>
      <c r="AY1480"/>
    </row>
    <row r="1481" spans="43:51" x14ac:dyDescent="0.25">
      <c r="AQ1481"/>
      <c r="AR1481"/>
      <c r="AS1481"/>
      <c r="AT1481"/>
      <c r="AU1481"/>
      <c r="AV1481"/>
      <c r="AW1481"/>
      <c r="AX1481"/>
      <c r="AY1481"/>
    </row>
    <row r="1482" spans="43:51" x14ac:dyDescent="0.25">
      <c r="AQ1482"/>
      <c r="AR1482"/>
      <c r="AS1482"/>
      <c r="AT1482"/>
      <c r="AU1482"/>
      <c r="AV1482"/>
      <c r="AW1482"/>
      <c r="AX1482"/>
      <c r="AY1482"/>
    </row>
    <row r="1483" spans="43:51" x14ac:dyDescent="0.25">
      <c r="AQ1483"/>
      <c r="AR1483"/>
      <c r="AS1483"/>
      <c r="AT1483"/>
      <c r="AU1483"/>
      <c r="AV1483"/>
      <c r="AW1483"/>
      <c r="AX1483"/>
      <c r="AY1483"/>
    </row>
    <row r="1484" spans="43:51" x14ac:dyDescent="0.25">
      <c r="AQ1484"/>
      <c r="AR1484"/>
      <c r="AS1484"/>
      <c r="AT1484"/>
      <c r="AU1484"/>
      <c r="AV1484"/>
      <c r="AW1484"/>
      <c r="AX1484"/>
      <c r="AY1484"/>
    </row>
    <row r="1485" spans="43:51" x14ac:dyDescent="0.25">
      <c r="AQ1485"/>
      <c r="AR1485"/>
      <c r="AS1485"/>
      <c r="AT1485"/>
      <c r="AU1485"/>
      <c r="AV1485"/>
      <c r="AW1485"/>
      <c r="AX1485"/>
      <c r="AY1485"/>
    </row>
    <row r="1486" spans="43:51" x14ac:dyDescent="0.25">
      <c r="AQ1486"/>
      <c r="AR1486"/>
      <c r="AS1486"/>
      <c r="AT1486"/>
      <c r="AU1486"/>
      <c r="AV1486"/>
      <c r="AW1486"/>
      <c r="AX1486"/>
      <c r="AY1486"/>
    </row>
    <row r="1487" spans="43:51" x14ac:dyDescent="0.25">
      <c r="AQ1487"/>
      <c r="AR1487"/>
      <c r="AS1487"/>
      <c r="AT1487"/>
      <c r="AU1487"/>
      <c r="AV1487"/>
      <c r="AW1487"/>
      <c r="AX1487"/>
      <c r="AY1487"/>
    </row>
    <row r="1488" spans="43:51" x14ac:dyDescent="0.25">
      <c r="AQ1488"/>
      <c r="AR1488"/>
      <c r="AS1488"/>
      <c r="AT1488"/>
      <c r="AU1488"/>
      <c r="AV1488"/>
      <c r="AW1488"/>
      <c r="AX1488"/>
      <c r="AY1488"/>
    </row>
    <row r="1489" spans="43:51" x14ac:dyDescent="0.25">
      <c r="AQ1489"/>
      <c r="AR1489"/>
      <c r="AS1489"/>
      <c r="AT1489"/>
      <c r="AU1489"/>
      <c r="AV1489"/>
      <c r="AW1489"/>
      <c r="AX1489"/>
      <c r="AY1489"/>
    </row>
    <row r="1490" spans="43:51" x14ac:dyDescent="0.25">
      <c r="AQ1490"/>
      <c r="AR1490"/>
      <c r="AS1490"/>
      <c r="AT1490"/>
      <c r="AU1490"/>
      <c r="AV1490"/>
      <c r="AW1490"/>
      <c r="AX1490"/>
      <c r="AY1490"/>
    </row>
    <row r="1491" spans="43:51" x14ac:dyDescent="0.25">
      <c r="AQ1491"/>
      <c r="AR1491"/>
      <c r="AS1491"/>
      <c r="AT1491"/>
      <c r="AU1491"/>
      <c r="AV1491"/>
      <c r="AW1491"/>
      <c r="AX1491"/>
      <c r="AY1491"/>
    </row>
    <row r="1492" spans="43:51" x14ac:dyDescent="0.25">
      <c r="AQ1492"/>
      <c r="AR1492"/>
      <c r="AS1492"/>
      <c r="AT1492"/>
      <c r="AU1492"/>
      <c r="AV1492"/>
      <c r="AW1492"/>
      <c r="AX1492"/>
      <c r="AY1492"/>
    </row>
    <row r="1493" spans="43:51" x14ac:dyDescent="0.25">
      <c r="AQ1493"/>
      <c r="AR1493"/>
      <c r="AS1493"/>
      <c r="AT1493"/>
      <c r="AU1493"/>
      <c r="AV1493"/>
      <c r="AW1493"/>
      <c r="AX1493"/>
      <c r="AY1493"/>
    </row>
    <row r="1494" spans="43:51" x14ac:dyDescent="0.25">
      <c r="AQ1494"/>
      <c r="AR1494"/>
      <c r="AS1494"/>
      <c r="AT1494"/>
      <c r="AU1494"/>
      <c r="AV1494"/>
      <c r="AW1494"/>
      <c r="AX1494"/>
      <c r="AY1494"/>
    </row>
    <row r="1495" spans="43:51" x14ac:dyDescent="0.25">
      <c r="AQ1495"/>
      <c r="AR1495"/>
      <c r="AS1495"/>
      <c r="AT1495"/>
      <c r="AU1495"/>
      <c r="AV1495"/>
      <c r="AW1495"/>
      <c r="AX1495"/>
      <c r="AY1495"/>
    </row>
    <row r="1496" spans="43:51" x14ac:dyDescent="0.25">
      <c r="AQ1496"/>
      <c r="AR1496"/>
      <c r="AS1496"/>
      <c r="AT1496"/>
      <c r="AU1496"/>
      <c r="AV1496"/>
      <c r="AW1496"/>
      <c r="AX1496"/>
      <c r="AY1496"/>
    </row>
    <row r="1497" spans="43:51" x14ac:dyDescent="0.25">
      <c r="AQ1497"/>
      <c r="AR1497"/>
      <c r="AS1497"/>
      <c r="AT1497"/>
      <c r="AU1497"/>
      <c r="AV1497"/>
      <c r="AW1497"/>
      <c r="AX1497"/>
      <c r="AY1497"/>
    </row>
    <row r="1498" spans="43:51" x14ac:dyDescent="0.25">
      <c r="AQ1498"/>
      <c r="AR1498"/>
      <c r="AS1498"/>
      <c r="AT1498"/>
      <c r="AU1498"/>
      <c r="AV1498"/>
      <c r="AW1498"/>
      <c r="AX1498"/>
      <c r="AY1498"/>
    </row>
    <row r="1499" spans="43:51" x14ac:dyDescent="0.25">
      <c r="AQ1499"/>
      <c r="AR1499"/>
      <c r="AS1499"/>
      <c r="AT1499"/>
      <c r="AU1499"/>
      <c r="AV1499"/>
      <c r="AW1499"/>
      <c r="AX1499"/>
      <c r="AY1499"/>
    </row>
    <row r="1500" spans="43:51" x14ac:dyDescent="0.25">
      <c r="AQ1500"/>
      <c r="AR1500"/>
      <c r="AS1500"/>
      <c r="AT1500"/>
      <c r="AU1500"/>
      <c r="AV1500"/>
      <c r="AW1500"/>
      <c r="AX1500"/>
      <c r="AY1500"/>
    </row>
    <row r="1501" spans="43:51" x14ac:dyDescent="0.25">
      <c r="AQ1501"/>
      <c r="AR1501"/>
      <c r="AS1501"/>
      <c r="AT1501"/>
      <c r="AU1501"/>
      <c r="AV1501"/>
      <c r="AW1501"/>
      <c r="AX1501"/>
      <c r="AY1501"/>
    </row>
    <row r="1502" spans="43:51" x14ac:dyDescent="0.25">
      <c r="AQ1502"/>
      <c r="AR1502"/>
      <c r="AS1502"/>
      <c r="AT1502"/>
      <c r="AU1502"/>
      <c r="AV1502"/>
      <c r="AW1502"/>
      <c r="AX1502"/>
      <c r="AY1502"/>
    </row>
    <row r="1503" spans="43:51" x14ac:dyDescent="0.25">
      <c r="AQ1503"/>
      <c r="AR1503"/>
      <c r="AS1503"/>
      <c r="AT1503"/>
      <c r="AU1503"/>
      <c r="AV1503"/>
      <c r="AW1503"/>
      <c r="AX1503"/>
      <c r="AY1503"/>
    </row>
    <row r="1504" spans="43:51" x14ac:dyDescent="0.25">
      <c r="AQ1504"/>
      <c r="AR1504"/>
      <c r="AS1504"/>
      <c r="AT1504"/>
      <c r="AU1504"/>
      <c r="AV1504"/>
      <c r="AW1504"/>
      <c r="AX1504"/>
      <c r="AY1504"/>
    </row>
    <row r="1505" spans="43:51" x14ac:dyDescent="0.25">
      <c r="AQ1505"/>
      <c r="AR1505"/>
      <c r="AS1505"/>
      <c r="AT1505"/>
      <c r="AU1505"/>
      <c r="AV1505"/>
      <c r="AW1505"/>
      <c r="AX1505"/>
      <c r="AY1505"/>
    </row>
    <row r="1506" spans="43:51" x14ac:dyDescent="0.25">
      <c r="AQ1506"/>
      <c r="AR1506"/>
      <c r="AS1506"/>
      <c r="AT1506"/>
      <c r="AU1506"/>
      <c r="AV1506"/>
      <c r="AW1506"/>
      <c r="AX1506"/>
      <c r="AY1506"/>
    </row>
    <row r="1507" spans="43:51" x14ac:dyDescent="0.25">
      <c r="AQ1507"/>
      <c r="AR1507"/>
      <c r="AS1507"/>
      <c r="AT1507"/>
      <c r="AU1507"/>
      <c r="AV1507"/>
      <c r="AW1507"/>
      <c r="AX1507"/>
      <c r="AY1507"/>
    </row>
    <row r="1508" spans="43:51" x14ac:dyDescent="0.25">
      <c r="AQ1508"/>
      <c r="AR1508"/>
      <c r="AS1508"/>
      <c r="AT1508"/>
      <c r="AU1508"/>
      <c r="AV1508"/>
      <c r="AW1508"/>
      <c r="AX1508"/>
      <c r="AY1508"/>
    </row>
    <row r="1509" spans="43:51" x14ac:dyDescent="0.25">
      <c r="AQ1509"/>
      <c r="AR1509"/>
      <c r="AS1509"/>
      <c r="AT1509"/>
      <c r="AU1509"/>
      <c r="AV1509"/>
      <c r="AW1509"/>
      <c r="AX1509"/>
      <c r="AY1509"/>
    </row>
    <row r="1510" spans="43:51" x14ac:dyDescent="0.25">
      <c r="AQ1510"/>
      <c r="AR1510"/>
      <c r="AS1510"/>
      <c r="AT1510"/>
      <c r="AU1510"/>
      <c r="AV1510"/>
      <c r="AW1510"/>
      <c r="AX1510"/>
      <c r="AY1510"/>
    </row>
    <row r="1511" spans="43:51" x14ac:dyDescent="0.25">
      <c r="AQ1511"/>
      <c r="AR1511"/>
      <c r="AS1511"/>
      <c r="AT1511"/>
      <c r="AU1511"/>
      <c r="AV1511"/>
      <c r="AW1511"/>
      <c r="AX1511"/>
      <c r="AY1511"/>
    </row>
    <row r="1512" spans="43:51" x14ac:dyDescent="0.25">
      <c r="AQ1512"/>
      <c r="AR1512"/>
      <c r="AS1512"/>
      <c r="AT1512"/>
      <c r="AU1512"/>
      <c r="AV1512"/>
      <c r="AW1512"/>
      <c r="AX1512"/>
      <c r="AY1512"/>
    </row>
    <row r="1513" spans="43:51" x14ac:dyDescent="0.25">
      <c r="AQ1513"/>
      <c r="AR1513"/>
      <c r="AS1513"/>
      <c r="AT1513"/>
      <c r="AU1513"/>
      <c r="AV1513"/>
      <c r="AW1513"/>
      <c r="AX1513"/>
      <c r="AY1513"/>
    </row>
    <row r="1514" spans="43:51" x14ac:dyDescent="0.25">
      <c r="AQ1514"/>
      <c r="AR1514"/>
      <c r="AS1514"/>
      <c r="AT1514"/>
      <c r="AU1514"/>
      <c r="AV1514"/>
      <c r="AW1514"/>
      <c r="AX1514"/>
      <c r="AY1514"/>
    </row>
    <row r="1515" spans="43:51" x14ac:dyDescent="0.25">
      <c r="AQ1515"/>
      <c r="AR1515"/>
      <c r="AS1515"/>
      <c r="AT1515"/>
      <c r="AU1515"/>
      <c r="AV1515"/>
      <c r="AW1515"/>
      <c r="AX1515"/>
      <c r="AY1515"/>
    </row>
    <row r="1516" spans="43:51" x14ac:dyDescent="0.25">
      <c r="AQ1516"/>
      <c r="AR1516"/>
      <c r="AS1516"/>
      <c r="AT1516"/>
      <c r="AU1516"/>
      <c r="AV1516"/>
      <c r="AW1516"/>
      <c r="AX1516"/>
      <c r="AY1516"/>
    </row>
    <row r="1517" spans="43:51" x14ac:dyDescent="0.25">
      <c r="AQ1517"/>
      <c r="AR1517"/>
      <c r="AS1517"/>
      <c r="AT1517"/>
      <c r="AU1517"/>
      <c r="AV1517"/>
      <c r="AW1517"/>
      <c r="AX1517"/>
      <c r="AY1517"/>
    </row>
    <row r="1518" spans="43:51" x14ac:dyDescent="0.25">
      <c r="AQ1518"/>
      <c r="AR1518"/>
      <c r="AS1518"/>
      <c r="AT1518"/>
      <c r="AU1518"/>
      <c r="AV1518"/>
      <c r="AW1518"/>
      <c r="AX1518"/>
      <c r="AY1518"/>
    </row>
    <row r="1519" spans="43:51" x14ac:dyDescent="0.25">
      <c r="AQ1519"/>
      <c r="AR1519"/>
      <c r="AS1519"/>
      <c r="AT1519"/>
      <c r="AU1519"/>
      <c r="AV1519"/>
      <c r="AW1519"/>
      <c r="AX1519"/>
      <c r="AY1519"/>
    </row>
    <row r="1520" spans="43:51" x14ac:dyDescent="0.25">
      <c r="AQ1520"/>
      <c r="AR1520"/>
      <c r="AS1520"/>
      <c r="AT1520"/>
      <c r="AU1520"/>
      <c r="AV1520"/>
      <c r="AW1520"/>
      <c r="AX1520"/>
      <c r="AY1520"/>
    </row>
    <row r="1521" spans="43:51" x14ac:dyDescent="0.25">
      <c r="AQ1521"/>
      <c r="AR1521"/>
      <c r="AS1521"/>
      <c r="AT1521"/>
      <c r="AU1521"/>
      <c r="AV1521"/>
      <c r="AW1521"/>
      <c r="AX1521"/>
      <c r="AY1521"/>
    </row>
    <row r="1522" spans="43:51" x14ac:dyDescent="0.25">
      <c r="AQ1522"/>
      <c r="AR1522"/>
      <c r="AS1522"/>
      <c r="AT1522"/>
      <c r="AU1522"/>
      <c r="AV1522"/>
      <c r="AW1522"/>
      <c r="AX1522"/>
      <c r="AY1522"/>
    </row>
    <row r="1523" spans="43:51" x14ac:dyDescent="0.25">
      <c r="AQ1523"/>
      <c r="AR1523"/>
      <c r="AS1523"/>
      <c r="AT1523"/>
      <c r="AU1523"/>
      <c r="AV1523"/>
      <c r="AW1523"/>
      <c r="AX1523"/>
      <c r="AY1523"/>
    </row>
    <row r="1524" spans="43:51" x14ac:dyDescent="0.25">
      <c r="AQ1524"/>
      <c r="AR1524"/>
      <c r="AS1524"/>
      <c r="AT1524"/>
      <c r="AU1524"/>
      <c r="AV1524"/>
      <c r="AW1524"/>
      <c r="AX1524"/>
      <c r="AY1524"/>
    </row>
    <row r="1525" spans="43:51" x14ac:dyDescent="0.25">
      <c r="AQ1525"/>
      <c r="AR1525"/>
      <c r="AS1525"/>
      <c r="AT1525"/>
      <c r="AU1525"/>
      <c r="AV1525"/>
      <c r="AW1525"/>
      <c r="AX1525"/>
      <c r="AY1525"/>
    </row>
    <row r="1526" spans="43:51" x14ac:dyDescent="0.25">
      <c r="AQ1526"/>
      <c r="AR1526"/>
      <c r="AS1526"/>
      <c r="AT1526"/>
      <c r="AU1526"/>
      <c r="AV1526"/>
      <c r="AW1526"/>
      <c r="AX1526"/>
      <c r="AY1526"/>
    </row>
    <row r="1527" spans="43:51" x14ac:dyDescent="0.25">
      <c r="AQ1527"/>
      <c r="AR1527"/>
      <c r="AS1527"/>
      <c r="AT1527"/>
      <c r="AU1527"/>
      <c r="AV1527"/>
      <c r="AW1527"/>
      <c r="AX1527"/>
      <c r="AY1527"/>
    </row>
    <row r="1528" spans="43:51" x14ac:dyDescent="0.25">
      <c r="AQ1528"/>
      <c r="AR1528"/>
      <c r="AS1528"/>
      <c r="AT1528"/>
      <c r="AU1528"/>
      <c r="AV1528"/>
      <c r="AW1528"/>
      <c r="AX1528"/>
      <c r="AY1528"/>
    </row>
    <row r="1529" spans="43:51" x14ac:dyDescent="0.25">
      <c r="AQ1529"/>
      <c r="AR1529"/>
      <c r="AS1529"/>
      <c r="AT1529"/>
      <c r="AU1529"/>
      <c r="AV1529"/>
      <c r="AW1529"/>
      <c r="AX1529"/>
      <c r="AY1529"/>
    </row>
    <row r="1530" spans="43:51" x14ac:dyDescent="0.25">
      <c r="AQ1530"/>
      <c r="AR1530"/>
      <c r="AS1530"/>
      <c r="AT1530"/>
      <c r="AU1530"/>
      <c r="AV1530"/>
      <c r="AW1530"/>
      <c r="AX1530"/>
      <c r="AY1530"/>
    </row>
    <row r="1531" spans="43:51" x14ac:dyDescent="0.25">
      <c r="AQ1531"/>
      <c r="AR1531"/>
      <c r="AS1531"/>
      <c r="AT1531"/>
      <c r="AU1531"/>
      <c r="AV1531"/>
      <c r="AW1531"/>
      <c r="AX1531"/>
      <c r="AY1531"/>
    </row>
    <row r="1532" spans="43:51" x14ac:dyDescent="0.25">
      <c r="AQ1532"/>
      <c r="AR1532"/>
      <c r="AS1532"/>
      <c r="AT1532"/>
      <c r="AU1532"/>
      <c r="AV1532"/>
      <c r="AW1532"/>
      <c r="AX1532"/>
      <c r="AY1532"/>
    </row>
    <row r="1533" spans="43:51" x14ac:dyDescent="0.25">
      <c r="AQ1533"/>
      <c r="AR1533"/>
      <c r="AS1533"/>
      <c r="AT1533"/>
      <c r="AU1533"/>
      <c r="AV1533"/>
      <c r="AW1533"/>
      <c r="AX1533"/>
      <c r="AY1533"/>
    </row>
    <row r="1534" spans="43:51" x14ac:dyDescent="0.25">
      <c r="AQ1534"/>
      <c r="AR1534"/>
      <c r="AS1534"/>
      <c r="AT1534"/>
      <c r="AU1534"/>
      <c r="AV1534"/>
      <c r="AW1534"/>
      <c r="AX1534"/>
      <c r="AY1534"/>
    </row>
    <row r="1535" spans="43:51" x14ac:dyDescent="0.25">
      <c r="AQ1535"/>
      <c r="AR1535"/>
      <c r="AS1535"/>
      <c r="AT1535"/>
      <c r="AU1535"/>
      <c r="AV1535"/>
      <c r="AW1535"/>
      <c r="AX1535"/>
      <c r="AY1535"/>
    </row>
    <row r="1536" spans="43:51" x14ac:dyDescent="0.25">
      <c r="AQ1536"/>
      <c r="AR1536"/>
      <c r="AS1536"/>
      <c r="AT1536"/>
      <c r="AU1536"/>
      <c r="AV1536"/>
      <c r="AW1536"/>
      <c r="AX1536"/>
      <c r="AY1536"/>
    </row>
    <row r="1537" spans="43:51" x14ac:dyDescent="0.25">
      <c r="AQ1537"/>
      <c r="AR1537"/>
      <c r="AS1537"/>
      <c r="AT1537"/>
      <c r="AU1537"/>
      <c r="AV1537"/>
      <c r="AW1537"/>
      <c r="AX1537"/>
      <c r="AY1537"/>
    </row>
    <row r="1538" spans="43:51" x14ac:dyDescent="0.25">
      <c r="AQ1538"/>
      <c r="AR1538"/>
      <c r="AS1538"/>
      <c r="AT1538"/>
      <c r="AU1538"/>
      <c r="AV1538"/>
      <c r="AW1538"/>
      <c r="AX1538"/>
      <c r="AY1538"/>
    </row>
    <row r="1539" spans="43:51" x14ac:dyDescent="0.25">
      <c r="AQ1539"/>
      <c r="AR1539"/>
      <c r="AS1539"/>
      <c r="AT1539"/>
      <c r="AU1539"/>
      <c r="AV1539"/>
      <c r="AW1539"/>
      <c r="AX1539"/>
      <c r="AY1539"/>
    </row>
    <row r="1540" spans="43:51" x14ac:dyDescent="0.25">
      <c r="AQ1540"/>
      <c r="AR1540"/>
      <c r="AS1540"/>
      <c r="AT1540"/>
      <c r="AU1540"/>
      <c r="AV1540"/>
      <c r="AW1540"/>
      <c r="AX1540"/>
      <c r="AY1540"/>
    </row>
    <row r="1541" spans="43:51" x14ac:dyDescent="0.25">
      <c r="AQ1541"/>
      <c r="AR1541"/>
      <c r="AS1541"/>
      <c r="AT1541"/>
      <c r="AU1541"/>
      <c r="AV1541"/>
      <c r="AW1541"/>
      <c r="AX1541"/>
      <c r="AY1541"/>
    </row>
    <row r="1542" spans="43:51" x14ac:dyDescent="0.25">
      <c r="AQ1542"/>
      <c r="AR1542"/>
      <c r="AS1542"/>
      <c r="AT1542"/>
      <c r="AU1542"/>
      <c r="AV1542"/>
      <c r="AW1542"/>
      <c r="AX1542"/>
      <c r="AY1542"/>
    </row>
    <row r="1543" spans="43:51" x14ac:dyDescent="0.25">
      <c r="AQ1543"/>
      <c r="AR1543"/>
      <c r="AS1543"/>
      <c r="AT1543"/>
      <c r="AU1543"/>
      <c r="AV1543"/>
      <c r="AW1543"/>
      <c r="AX1543"/>
      <c r="AY1543"/>
    </row>
    <row r="1544" spans="43:51" x14ac:dyDescent="0.25">
      <c r="AQ1544"/>
      <c r="AR1544"/>
      <c r="AS1544"/>
      <c r="AT1544"/>
      <c r="AU1544"/>
      <c r="AV1544"/>
      <c r="AW1544"/>
      <c r="AX1544"/>
      <c r="AY1544"/>
    </row>
    <row r="1545" spans="43:51" x14ac:dyDescent="0.25">
      <c r="AQ1545"/>
      <c r="AR1545"/>
      <c r="AS1545"/>
      <c r="AT1545"/>
      <c r="AU1545"/>
      <c r="AV1545"/>
      <c r="AW1545"/>
      <c r="AX1545"/>
      <c r="AY1545"/>
    </row>
    <row r="1546" spans="43:51" x14ac:dyDescent="0.25">
      <c r="AQ1546"/>
      <c r="AR1546"/>
      <c r="AS1546"/>
      <c r="AT1546"/>
      <c r="AU1546"/>
      <c r="AV1546"/>
      <c r="AW1546"/>
      <c r="AX1546"/>
      <c r="AY1546"/>
    </row>
    <row r="1547" spans="43:51" x14ac:dyDescent="0.25">
      <c r="AQ1547"/>
      <c r="AR1547"/>
      <c r="AS1547"/>
      <c r="AT1547"/>
      <c r="AU1547"/>
      <c r="AV1547"/>
      <c r="AW1547"/>
      <c r="AX1547"/>
      <c r="AY1547"/>
    </row>
    <row r="1548" spans="43:51" x14ac:dyDescent="0.25">
      <c r="AQ1548"/>
      <c r="AR1548"/>
      <c r="AS1548"/>
      <c r="AT1548"/>
      <c r="AU1548"/>
      <c r="AV1548"/>
      <c r="AW1548"/>
      <c r="AX1548"/>
      <c r="AY1548"/>
    </row>
    <row r="1549" spans="43:51" x14ac:dyDescent="0.25">
      <c r="AQ1549"/>
      <c r="AR1549"/>
      <c r="AS1549"/>
      <c r="AT1549"/>
      <c r="AU1549"/>
      <c r="AV1549"/>
      <c r="AW1549"/>
      <c r="AX1549"/>
      <c r="AY1549"/>
    </row>
    <row r="1550" spans="43:51" x14ac:dyDescent="0.25">
      <c r="AQ1550"/>
      <c r="AR1550"/>
      <c r="AS1550"/>
      <c r="AT1550"/>
      <c r="AU1550"/>
      <c r="AV1550"/>
      <c r="AW1550"/>
      <c r="AX1550"/>
      <c r="AY1550"/>
    </row>
    <row r="1551" spans="43:51" x14ac:dyDescent="0.25">
      <c r="AQ1551"/>
      <c r="AR1551"/>
      <c r="AS1551"/>
      <c r="AT1551"/>
      <c r="AU1551"/>
      <c r="AV1551"/>
      <c r="AW1551"/>
      <c r="AX1551"/>
      <c r="AY1551"/>
    </row>
    <row r="1552" spans="43:51" x14ac:dyDescent="0.25">
      <c r="AQ1552"/>
      <c r="AR1552"/>
      <c r="AS1552"/>
      <c r="AT1552"/>
      <c r="AU1552"/>
      <c r="AV1552"/>
      <c r="AW1552"/>
      <c r="AX1552"/>
      <c r="AY1552"/>
    </row>
    <row r="1553" spans="43:51" x14ac:dyDescent="0.25">
      <c r="AQ1553"/>
      <c r="AR1553"/>
      <c r="AS1553"/>
      <c r="AT1553"/>
      <c r="AU1553"/>
      <c r="AV1553"/>
      <c r="AW1553"/>
      <c r="AX1553"/>
      <c r="AY1553"/>
    </row>
    <row r="1554" spans="43:51" x14ac:dyDescent="0.25">
      <c r="AQ1554"/>
      <c r="AR1554"/>
      <c r="AS1554"/>
      <c r="AT1554"/>
      <c r="AU1554"/>
      <c r="AV1554"/>
      <c r="AW1554"/>
      <c r="AX1554"/>
      <c r="AY1554"/>
    </row>
    <row r="1555" spans="43:51" x14ac:dyDescent="0.25">
      <c r="AQ1555"/>
      <c r="AR1555"/>
      <c r="AS1555"/>
      <c r="AT1555"/>
      <c r="AU1555"/>
      <c r="AV1555"/>
      <c r="AW1555"/>
      <c r="AX1555"/>
      <c r="AY1555"/>
    </row>
    <row r="1556" spans="43:51" x14ac:dyDescent="0.25">
      <c r="AQ1556"/>
      <c r="AR1556"/>
      <c r="AS1556"/>
      <c r="AT1556"/>
      <c r="AU1556"/>
      <c r="AV1556"/>
      <c r="AW1556"/>
      <c r="AX1556"/>
      <c r="AY1556"/>
    </row>
    <row r="1557" spans="43:51" x14ac:dyDescent="0.25">
      <c r="AQ1557"/>
      <c r="AR1557"/>
      <c r="AS1557"/>
      <c r="AT1557"/>
      <c r="AU1557"/>
      <c r="AV1557"/>
      <c r="AW1557"/>
      <c r="AX1557"/>
      <c r="AY1557"/>
    </row>
    <row r="1558" spans="43:51" x14ac:dyDescent="0.25">
      <c r="AQ1558"/>
      <c r="AR1558"/>
      <c r="AS1558"/>
      <c r="AT1558"/>
      <c r="AU1558"/>
      <c r="AV1558"/>
      <c r="AW1558"/>
      <c r="AX1558"/>
      <c r="AY1558"/>
    </row>
    <row r="1559" spans="43:51" x14ac:dyDescent="0.25">
      <c r="AQ1559"/>
      <c r="AR1559"/>
      <c r="AS1559"/>
      <c r="AT1559"/>
      <c r="AU1559"/>
      <c r="AV1559"/>
      <c r="AW1559"/>
      <c r="AX1559"/>
      <c r="AY1559"/>
    </row>
    <row r="1560" spans="43:51" x14ac:dyDescent="0.25">
      <c r="AQ1560"/>
      <c r="AR1560"/>
      <c r="AS1560"/>
      <c r="AT1560"/>
      <c r="AU1560"/>
      <c r="AV1560"/>
      <c r="AW1560"/>
      <c r="AX1560"/>
      <c r="AY1560"/>
    </row>
    <row r="1561" spans="43:51" x14ac:dyDescent="0.25">
      <c r="AQ1561"/>
      <c r="AR1561"/>
      <c r="AS1561"/>
      <c r="AT1561"/>
      <c r="AU1561"/>
      <c r="AV1561"/>
      <c r="AW1561"/>
      <c r="AX1561"/>
      <c r="AY1561"/>
    </row>
    <row r="1562" spans="43:51" x14ac:dyDescent="0.25">
      <c r="AQ1562"/>
      <c r="AR1562"/>
      <c r="AS1562"/>
      <c r="AT1562"/>
      <c r="AU1562"/>
      <c r="AV1562"/>
      <c r="AW1562"/>
      <c r="AX1562"/>
      <c r="AY1562"/>
    </row>
    <row r="1563" spans="43:51" x14ac:dyDescent="0.25">
      <c r="AQ1563"/>
      <c r="AR1563"/>
      <c r="AS1563"/>
      <c r="AT1563"/>
      <c r="AU1563"/>
      <c r="AV1563"/>
      <c r="AW1563"/>
      <c r="AX1563"/>
      <c r="AY1563"/>
    </row>
    <row r="1564" spans="43:51" x14ac:dyDescent="0.25">
      <c r="AQ1564"/>
      <c r="AR1564"/>
      <c r="AS1564"/>
      <c r="AT1564"/>
      <c r="AU1564"/>
      <c r="AV1564"/>
      <c r="AW1564"/>
      <c r="AX1564"/>
      <c r="AY1564"/>
    </row>
    <row r="1565" spans="43:51" x14ac:dyDescent="0.25">
      <c r="AQ1565"/>
      <c r="AR1565"/>
      <c r="AS1565"/>
      <c r="AT1565"/>
      <c r="AU1565"/>
      <c r="AV1565"/>
      <c r="AW1565"/>
      <c r="AX1565"/>
      <c r="AY1565"/>
    </row>
    <row r="1566" spans="43:51" x14ac:dyDescent="0.25">
      <c r="AQ1566"/>
      <c r="AR1566"/>
      <c r="AS1566"/>
      <c r="AT1566"/>
      <c r="AU1566"/>
      <c r="AV1566"/>
      <c r="AW1566"/>
      <c r="AX1566"/>
      <c r="AY1566"/>
    </row>
    <row r="1567" spans="43:51" x14ac:dyDescent="0.25">
      <c r="AQ1567"/>
      <c r="AR1567"/>
      <c r="AS1567"/>
      <c r="AT1567"/>
      <c r="AU1567"/>
      <c r="AV1567"/>
      <c r="AW1567"/>
      <c r="AX1567"/>
      <c r="AY1567"/>
    </row>
    <row r="1568" spans="43:51" x14ac:dyDescent="0.25">
      <c r="AQ1568"/>
      <c r="AR1568"/>
      <c r="AS1568"/>
      <c r="AT1568"/>
      <c r="AU1568"/>
      <c r="AV1568"/>
      <c r="AW1568"/>
      <c r="AX1568"/>
      <c r="AY1568"/>
    </row>
    <row r="1569" spans="43:51" x14ac:dyDescent="0.25">
      <c r="AQ1569"/>
      <c r="AR1569"/>
      <c r="AS1569"/>
      <c r="AT1569"/>
      <c r="AU1569"/>
      <c r="AV1569"/>
      <c r="AW1569"/>
      <c r="AX1569"/>
      <c r="AY1569"/>
    </row>
    <row r="1570" spans="43:51" x14ac:dyDescent="0.25">
      <c r="AQ1570"/>
      <c r="AR1570"/>
      <c r="AS1570"/>
      <c r="AT1570"/>
      <c r="AU1570"/>
      <c r="AV1570"/>
      <c r="AW1570"/>
      <c r="AX1570"/>
      <c r="AY1570"/>
    </row>
    <row r="1571" spans="43:51" x14ac:dyDescent="0.25">
      <c r="AQ1571"/>
      <c r="AR1571"/>
      <c r="AS1571"/>
      <c r="AT1571"/>
      <c r="AU1571"/>
      <c r="AV1571"/>
      <c r="AW1571"/>
      <c r="AX1571"/>
      <c r="AY1571"/>
    </row>
    <row r="1572" spans="43:51" x14ac:dyDescent="0.25">
      <c r="AQ1572"/>
      <c r="AR1572"/>
      <c r="AS1572"/>
      <c r="AT1572"/>
      <c r="AU1572"/>
      <c r="AV1572"/>
      <c r="AW1572"/>
      <c r="AX1572"/>
      <c r="AY1572"/>
    </row>
    <row r="1573" spans="43:51" x14ac:dyDescent="0.25">
      <c r="AQ1573"/>
      <c r="AR1573"/>
      <c r="AS1573"/>
      <c r="AT1573"/>
      <c r="AU1573"/>
      <c r="AV1573"/>
      <c r="AW1573"/>
      <c r="AX1573"/>
      <c r="AY1573"/>
    </row>
    <row r="1574" spans="43:51" x14ac:dyDescent="0.25">
      <c r="AQ1574"/>
      <c r="AR1574"/>
      <c r="AS1574"/>
      <c r="AT1574"/>
      <c r="AU1574"/>
      <c r="AV1574"/>
      <c r="AW1574"/>
      <c r="AX1574"/>
      <c r="AY1574"/>
    </row>
    <row r="1575" spans="43:51" x14ac:dyDescent="0.25">
      <c r="AQ1575"/>
      <c r="AR1575"/>
      <c r="AS1575"/>
      <c r="AT1575"/>
      <c r="AU1575"/>
      <c r="AV1575"/>
      <c r="AW1575"/>
      <c r="AX1575"/>
      <c r="AY1575"/>
    </row>
    <row r="1576" spans="43:51" x14ac:dyDescent="0.25">
      <c r="AQ1576"/>
      <c r="AR1576"/>
      <c r="AS1576"/>
      <c r="AT1576"/>
      <c r="AU1576"/>
      <c r="AV1576"/>
      <c r="AW1576"/>
      <c r="AX1576"/>
      <c r="AY1576"/>
    </row>
    <row r="1577" spans="43:51" x14ac:dyDescent="0.25">
      <c r="AQ1577"/>
      <c r="AR1577"/>
      <c r="AS1577"/>
      <c r="AT1577"/>
      <c r="AU1577"/>
      <c r="AV1577"/>
      <c r="AW1577"/>
      <c r="AX1577"/>
      <c r="AY1577"/>
    </row>
    <row r="1578" spans="43:51" x14ac:dyDescent="0.25">
      <c r="AQ1578"/>
      <c r="AR1578"/>
      <c r="AS1578"/>
      <c r="AT1578"/>
      <c r="AU1578"/>
      <c r="AV1578"/>
      <c r="AW1578"/>
      <c r="AX1578"/>
      <c r="AY1578"/>
    </row>
    <row r="1579" spans="43:51" x14ac:dyDescent="0.25">
      <c r="AQ1579"/>
      <c r="AR1579"/>
      <c r="AS1579"/>
      <c r="AT1579"/>
      <c r="AU1579"/>
      <c r="AV1579"/>
      <c r="AW1579"/>
      <c r="AX1579"/>
      <c r="AY1579"/>
    </row>
    <row r="1580" spans="43:51" x14ac:dyDescent="0.25">
      <c r="AQ1580"/>
      <c r="AR1580"/>
      <c r="AS1580"/>
      <c r="AT1580"/>
      <c r="AU1580"/>
      <c r="AV1580"/>
      <c r="AW1580"/>
      <c r="AX1580"/>
      <c r="AY1580"/>
    </row>
    <row r="1581" spans="43:51" x14ac:dyDescent="0.25">
      <c r="AQ1581"/>
      <c r="AR1581"/>
      <c r="AS1581"/>
      <c r="AT1581"/>
      <c r="AU1581"/>
      <c r="AV1581"/>
      <c r="AW1581"/>
      <c r="AX1581"/>
      <c r="AY1581"/>
    </row>
    <row r="1582" spans="43:51" x14ac:dyDescent="0.25">
      <c r="AQ1582"/>
      <c r="AR1582"/>
      <c r="AS1582"/>
      <c r="AT1582"/>
      <c r="AU1582"/>
      <c r="AV1582"/>
      <c r="AW1582"/>
      <c r="AX1582"/>
      <c r="AY1582"/>
    </row>
    <row r="1583" spans="43:51" x14ac:dyDescent="0.25">
      <c r="AQ1583"/>
      <c r="AR1583"/>
      <c r="AS1583"/>
      <c r="AT1583"/>
      <c r="AU1583"/>
      <c r="AV1583"/>
      <c r="AW1583"/>
      <c r="AX1583"/>
      <c r="AY1583"/>
    </row>
    <row r="1584" spans="43:51" x14ac:dyDescent="0.25">
      <c r="AQ1584"/>
      <c r="AR1584"/>
      <c r="AS1584"/>
      <c r="AT1584"/>
      <c r="AU1584"/>
      <c r="AV1584"/>
      <c r="AW1584"/>
      <c r="AX1584"/>
      <c r="AY1584"/>
    </row>
    <row r="1585" spans="43:51" x14ac:dyDescent="0.25">
      <c r="AQ1585"/>
      <c r="AR1585"/>
      <c r="AS1585"/>
      <c r="AT1585"/>
      <c r="AU1585"/>
      <c r="AV1585"/>
      <c r="AW1585"/>
      <c r="AX1585"/>
      <c r="AY1585"/>
    </row>
    <row r="1586" spans="43:51" x14ac:dyDescent="0.25">
      <c r="AQ1586"/>
      <c r="AR1586"/>
      <c r="AS1586"/>
      <c r="AT1586"/>
      <c r="AU1586"/>
      <c r="AV1586"/>
      <c r="AW1586"/>
      <c r="AX1586"/>
      <c r="AY1586"/>
    </row>
    <row r="1587" spans="43:51" x14ac:dyDescent="0.25">
      <c r="AQ1587"/>
      <c r="AR1587"/>
      <c r="AS1587"/>
      <c r="AT1587"/>
      <c r="AU1587"/>
      <c r="AV1587"/>
      <c r="AW1587"/>
      <c r="AX1587"/>
      <c r="AY1587"/>
    </row>
    <row r="1588" spans="43:51" x14ac:dyDescent="0.25">
      <c r="AQ1588"/>
      <c r="AR1588"/>
      <c r="AS1588"/>
      <c r="AT1588"/>
      <c r="AU1588"/>
      <c r="AV1588"/>
      <c r="AW1588"/>
      <c r="AX1588"/>
      <c r="AY1588"/>
    </row>
    <row r="1589" spans="43:51" x14ac:dyDescent="0.25">
      <c r="AQ1589"/>
      <c r="AR1589"/>
      <c r="AS1589"/>
      <c r="AT1589"/>
      <c r="AU1589"/>
      <c r="AV1589"/>
      <c r="AW1589"/>
      <c r="AX1589"/>
      <c r="AY1589"/>
    </row>
    <row r="1590" spans="43:51" x14ac:dyDescent="0.25">
      <c r="AQ1590"/>
      <c r="AR1590"/>
      <c r="AS1590"/>
      <c r="AT1590"/>
      <c r="AU1590"/>
      <c r="AV1590"/>
      <c r="AW1590"/>
      <c r="AX1590"/>
      <c r="AY1590"/>
    </row>
    <row r="1591" spans="43:51" x14ac:dyDescent="0.25">
      <c r="AQ1591"/>
      <c r="AR1591"/>
      <c r="AS1591"/>
      <c r="AT1591"/>
      <c r="AU1591"/>
      <c r="AV1591"/>
      <c r="AW1591"/>
      <c r="AX1591"/>
      <c r="AY1591"/>
    </row>
    <row r="1592" spans="43:51" x14ac:dyDescent="0.25">
      <c r="AQ1592"/>
      <c r="AR1592"/>
      <c r="AS1592"/>
      <c r="AT1592"/>
      <c r="AU1592"/>
      <c r="AV1592"/>
      <c r="AW1592"/>
      <c r="AX1592"/>
      <c r="AY1592"/>
    </row>
    <row r="1593" spans="43:51" x14ac:dyDescent="0.25">
      <c r="AQ1593"/>
      <c r="AR1593"/>
      <c r="AS1593"/>
      <c r="AT1593"/>
      <c r="AU1593"/>
      <c r="AV1593"/>
      <c r="AW1593"/>
      <c r="AX1593"/>
      <c r="AY1593"/>
    </row>
    <row r="1594" spans="43:51" x14ac:dyDescent="0.25">
      <c r="AQ1594"/>
      <c r="AR1594"/>
      <c r="AS1594"/>
      <c r="AT1594"/>
      <c r="AU1594"/>
      <c r="AV1594"/>
      <c r="AW1594"/>
      <c r="AX1594"/>
      <c r="AY1594"/>
    </row>
    <row r="1595" spans="43:51" x14ac:dyDescent="0.25">
      <c r="AQ1595"/>
      <c r="AR1595"/>
      <c r="AS1595"/>
      <c r="AT1595"/>
      <c r="AU1595"/>
      <c r="AV1595"/>
      <c r="AW1595"/>
      <c r="AX1595"/>
      <c r="AY1595"/>
    </row>
    <row r="1596" spans="43:51" x14ac:dyDescent="0.25">
      <c r="AQ1596"/>
      <c r="AR1596"/>
      <c r="AS1596"/>
      <c r="AT1596"/>
      <c r="AU1596"/>
      <c r="AV1596"/>
      <c r="AW1596"/>
      <c r="AX1596"/>
      <c r="AY1596"/>
    </row>
    <row r="1597" spans="43:51" x14ac:dyDescent="0.25">
      <c r="AQ1597"/>
      <c r="AR1597"/>
      <c r="AS1597"/>
      <c r="AT1597"/>
      <c r="AU1597"/>
      <c r="AV1597"/>
      <c r="AW1597"/>
      <c r="AX1597"/>
      <c r="AY1597"/>
    </row>
    <row r="1598" spans="43:51" x14ac:dyDescent="0.25">
      <c r="AQ1598"/>
      <c r="AR1598"/>
      <c r="AS1598"/>
      <c r="AT1598"/>
      <c r="AU1598"/>
      <c r="AV1598"/>
      <c r="AW1598"/>
      <c r="AX1598"/>
      <c r="AY1598"/>
    </row>
    <row r="1599" spans="43:51" x14ac:dyDescent="0.25">
      <c r="AQ1599"/>
      <c r="AR1599"/>
      <c r="AS1599"/>
      <c r="AT1599"/>
      <c r="AU1599"/>
      <c r="AV1599"/>
      <c r="AW1599"/>
      <c r="AX1599"/>
      <c r="AY1599"/>
    </row>
    <row r="1600" spans="43:51" x14ac:dyDescent="0.25">
      <c r="AQ1600"/>
      <c r="AR1600"/>
      <c r="AS1600"/>
      <c r="AT1600"/>
      <c r="AU1600"/>
      <c r="AV1600"/>
      <c r="AW1600"/>
      <c r="AX1600"/>
      <c r="AY1600"/>
    </row>
    <row r="1601" spans="43:51" x14ac:dyDescent="0.25">
      <c r="AQ1601"/>
      <c r="AR1601"/>
      <c r="AS1601"/>
      <c r="AT1601"/>
      <c r="AU1601"/>
      <c r="AV1601"/>
      <c r="AW1601"/>
      <c r="AX1601"/>
      <c r="AY1601"/>
    </row>
    <row r="1602" spans="43:51" x14ac:dyDescent="0.25">
      <c r="AQ1602"/>
      <c r="AR1602"/>
      <c r="AS1602"/>
      <c r="AT1602"/>
      <c r="AU1602"/>
      <c r="AV1602"/>
      <c r="AW1602"/>
      <c r="AX1602"/>
      <c r="AY1602"/>
    </row>
    <row r="1603" spans="43:51" x14ac:dyDescent="0.25">
      <c r="AQ1603"/>
      <c r="AR1603"/>
      <c r="AS1603"/>
      <c r="AT1603"/>
      <c r="AU1603"/>
      <c r="AV1603"/>
      <c r="AW1603"/>
      <c r="AX1603"/>
      <c r="AY1603"/>
    </row>
    <row r="1604" spans="43:51" x14ac:dyDescent="0.25">
      <c r="AQ1604"/>
      <c r="AR1604"/>
      <c r="AS1604"/>
      <c r="AT1604"/>
      <c r="AU1604"/>
      <c r="AV1604"/>
      <c r="AW1604"/>
      <c r="AX1604"/>
      <c r="AY1604"/>
    </row>
    <row r="1605" spans="43:51" x14ac:dyDescent="0.25">
      <c r="AQ1605"/>
      <c r="AR1605"/>
      <c r="AS1605"/>
      <c r="AT1605"/>
      <c r="AU1605"/>
      <c r="AV1605"/>
      <c r="AW1605"/>
      <c r="AX1605"/>
      <c r="AY1605"/>
    </row>
    <row r="1606" spans="43:51" x14ac:dyDescent="0.25">
      <c r="AQ1606"/>
      <c r="AR1606"/>
      <c r="AS1606"/>
      <c r="AT1606"/>
      <c r="AU1606"/>
      <c r="AV1606"/>
      <c r="AW1606"/>
      <c r="AX1606"/>
      <c r="AY1606"/>
    </row>
    <row r="1607" spans="43:51" x14ac:dyDescent="0.25">
      <c r="AQ1607"/>
      <c r="AR1607"/>
      <c r="AS1607"/>
      <c r="AT1607"/>
      <c r="AU1607"/>
      <c r="AV1607"/>
      <c r="AW1607"/>
      <c r="AX1607"/>
      <c r="AY1607"/>
    </row>
    <row r="1608" spans="43:51" x14ac:dyDescent="0.25">
      <c r="AQ1608"/>
      <c r="AR1608"/>
      <c r="AS1608"/>
      <c r="AT1608"/>
      <c r="AU1608"/>
      <c r="AV1608"/>
      <c r="AW1608"/>
      <c r="AX1608"/>
      <c r="AY1608"/>
    </row>
    <row r="1609" spans="43:51" x14ac:dyDescent="0.25">
      <c r="AQ1609"/>
      <c r="AR1609"/>
      <c r="AS1609"/>
      <c r="AT1609"/>
      <c r="AU1609"/>
      <c r="AV1609"/>
      <c r="AW1609"/>
      <c r="AX1609"/>
      <c r="AY1609"/>
    </row>
    <row r="1610" spans="43:51" x14ac:dyDescent="0.25">
      <c r="AQ1610"/>
      <c r="AR1610"/>
      <c r="AS1610"/>
      <c r="AT1610"/>
      <c r="AU1610"/>
      <c r="AV1610"/>
      <c r="AW1610"/>
      <c r="AX1610"/>
      <c r="AY1610"/>
    </row>
    <row r="1611" spans="43:51" x14ac:dyDescent="0.25">
      <c r="AQ1611"/>
      <c r="AR1611"/>
      <c r="AS1611"/>
      <c r="AT1611"/>
      <c r="AU1611"/>
      <c r="AV1611"/>
      <c r="AW1611"/>
      <c r="AX1611"/>
      <c r="AY1611"/>
    </row>
    <row r="1612" spans="43:51" x14ac:dyDescent="0.25">
      <c r="AQ1612"/>
      <c r="AR1612"/>
      <c r="AS1612"/>
      <c r="AT1612"/>
      <c r="AU1612"/>
      <c r="AV1612"/>
      <c r="AW1612"/>
      <c r="AX1612"/>
      <c r="AY1612"/>
    </row>
    <row r="1613" spans="43:51" x14ac:dyDescent="0.25">
      <c r="AQ1613"/>
      <c r="AR1613"/>
      <c r="AS1613"/>
      <c r="AT1613"/>
      <c r="AU1613"/>
      <c r="AV1613"/>
      <c r="AW1613"/>
      <c r="AX1613"/>
      <c r="AY1613"/>
    </row>
    <row r="1614" spans="43:51" x14ac:dyDescent="0.25">
      <c r="AQ1614"/>
      <c r="AR1614"/>
      <c r="AS1614"/>
      <c r="AT1614"/>
      <c r="AU1614"/>
      <c r="AV1614"/>
      <c r="AW1614"/>
      <c r="AX1614"/>
      <c r="AY1614"/>
    </row>
  </sheetData>
  <sheetProtection sheet="1" objects="1" scenarios="1"/>
  <mergeCells count="28">
    <mergeCell ref="B8:O8"/>
    <mergeCell ref="R8:AD8"/>
    <mergeCell ref="B43:O43"/>
    <mergeCell ref="R43:AD43"/>
    <mergeCell ref="B218:O218"/>
    <mergeCell ref="R218:AD218"/>
    <mergeCell ref="B183:O183"/>
    <mergeCell ref="R183:AD183"/>
    <mergeCell ref="B78:O78"/>
    <mergeCell ref="R78:AD78"/>
    <mergeCell ref="R148:AD148"/>
    <mergeCell ref="B148:O148"/>
    <mergeCell ref="B113:O113"/>
    <mergeCell ref="R113:AD113"/>
    <mergeCell ref="B253:O253"/>
    <mergeCell ref="R253:AD253"/>
    <mergeCell ref="B288:O288"/>
    <mergeCell ref="R288:AD288"/>
    <mergeCell ref="B323:O323"/>
    <mergeCell ref="R323:AD323"/>
    <mergeCell ref="B358:O358"/>
    <mergeCell ref="R358:AD358"/>
    <mergeCell ref="B393:O393"/>
    <mergeCell ref="R393:AD393"/>
    <mergeCell ref="B428:O428"/>
    <mergeCell ref="R428:AD428"/>
    <mergeCell ref="R463:AD463"/>
    <mergeCell ref="B463:O463"/>
  </mergeCells>
  <conditionalFormatting sqref="AR45:AX68 AR115:AX138">
    <cfRule type="cellIs" dxfId="0" priority="1" stopIfTrue="1" operator="lessThan">
      <formula>AR10</formula>
    </cfRule>
  </conditionalFormatting>
  <printOptions horizontalCentered="1"/>
  <pageMargins left="0.98425196850393704" right="0.59055118110236227" top="0.78740157480314965" bottom="0.39370078740157483" header="0.51181102362204722" footer="0.51181102362204722"/>
  <pageSetup paperSize="9" scale="75" pageOrder="overThenDown" orientation="portrait" horizontalDpi="300" verticalDpi="300" r:id="rId1"/>
  <headerFooter alignWithMargins="0"/>
  <rowBreaks count="33" manualBreakCount="33">
    <brk id="75" min="31" max="66" man="1"/>
    <brk id="75" max="30" man="1"/>
    <brk id="145" min="31" max="66" man="1"/>
    <brk id="145" max="30" man="1"/>
    <brk id="215" min="31" max="66" man="1"/>
    <brk id="215" max="30" man="1"/>
    <brk id="285" min="31" max="66" man="1"/>
    <brk id="285" max="30" man="1"/>
    <brk id="355" min="31" max="66" man="1"/>
    <brk id="355" max="30" man="1"/>
    <brk id="425" min="31" max="66" man="1"/>
    <brk id="425" max="30" man="1"/>
    <brk id="495" max="30" man="1"/>
    <brk id="565" max="30" man="1"/>
    <brk id="635" max="30" man="1"/>
    <brk id="705" max="30" man="1"/>
    <brk id="775" max="30" man="1"/>
    <brk id="845" max="30" man="1"/>
    <brk id="915" max="30" man="1"/>
    <brk id="985" max="30" man="1"/>
    <brk id="1055" max="30" man="1"/>
    <brk id="1125" max="30" man="1"/>
    <brk id="1195" max="30" man="1"/>
    <brk id="1265" max="30" man="1"/>
    <brk id="1335" max="30" man="1"/>
    <brk id="1405" max="30" man="1"/>
    <brk id="1475" max="30" man="1"/>
    <brk id="1545" max="30" man="1"/>
    <brk id="1615" max="30" man="1"/>
    <brk id="1685" max="30" man="1"/>
    <brk id="1755" max="30" man="1"/>
    <brk id="1825" max="30" man="1"/>
    <brk id="1895" max="30" man="1"/>
  </rowBreaks>
  <colBreaks count="5" manualBreakCount="5">
    <brk id="16" max="1962" man="1"/>
    <brk id="31" max="1962" man="1"/>
    <brk id="42" max="144" man="1"/>
    <brk id="51" max="1048575" man="1"/>
    <brk id="60" max="1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2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s="126" customFormat="1" ht="20.399999999999999" x14ac:dyDescent="0.35">
      <c r="A1" s="164" t="str">
        <f>'ATC LC26'!A1</f>
        <v>West Bretton  ATC LC26, Huddersfield Road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LC26'!C6</f>
        <v>Northbound</v>
      </c>
    </row>
    <row r="8" spans="1:10" x14ac:dyDescent="0.25">
      <c r="B8" s="59">
        <f>'ATC LC26'!AR8</f>
        <v>44377</v>
      </c>
      <c r="C8" s="59">
        <f>'ATC LC26'!AS8</f>
        <v>44378</v>
      </c>
      <c r="D8" s="59">
        <f>'ATC LC26'!AT8</f>
        <v>44379</v>
      </c>
      <c r="E8" s="59">
        <f>'ATC LC26'!AU8</f>
        <v>44380</v>
      </c>
      <c r="F8" s="59">
        <f>'ATC LC26'!AV8</f>
        <v>44381</v>
      </c>
      <c r="G8" s="59">
        <f>'ATC LC26'!AW8</f>
        <v>44382</v>
      </c>
      <c r="H8" s="153">
        <f>'ATC LC26'!AX8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LC26'!AR9</f>
        <v>Wednesday</v>
      </c>
      <c r="C9" s="163" t="str">
        <f>'ATC LC26'!AS9</f>
        <v>Thursday</v>
      </c>
      <c r="D9" s="163" t="str">
        <f>'ATC LC26'!AT9</f>
        <v>Friday</v>
      </c>
      <c r="E9" s="163" t="str">
        <f>'ATC LC26'!AU9</f>
        <v>Saturday</v>
      </c>
      <c r="F9" s="163" t="str">
        <f>'ATC LC26'!AV9</f>
        <v>Sunday</v>
      </c>
      <c r="G9" s="163" t="str">
        <f>'ATC LC26'!AW9</f>
        <v>Monday</v>
      </c>
      <c r="H9" s="162" t="str">
        <f>'ATC LC26'!AX9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50</v>
      </c>
      <c r="B10" s="147">
        <v>6667</v>
      </c>
      <c r="C10" s="147">
        <v>6797</v>
      </c>
      <c r="D10" s="147">
        <v>6827</v>
      </c>
      <c r="E10" s="147">
        <v>4733</v>
      </c>
      <c r="F10" s="147">
        <v>4465</v>
      </c>
      <c r="G10" s="147">
        <v>6158</v>
      </c>
      <c r="H10" s="161">
        <v>6126</v>
      </c>
      <c r="I10" s="145">
        <v>6515</v>
      </c>
      <c r="J10" s="145">
        <v>5967.5714285714284</v>
      </c>
    </row>
    <row r="11" spans="1:10" x14ac:dyDescent="0.25">
      <c r="A11" s="138" t="s">
        <v>49</v>
      </c>
      <c r="B11" s="144">
        <v>32</v>
      </c>
      <c r="C11" s="144">
        <v>32.200000000000003</v>
      </c>
      <c r="D11" s="144">
        <v>32.1</v>
      </c>
      <c r="E11" s="144">
        <v>32.700000000000003</v>
      </c>
      <c r="F11" s="144">
        <v>32.299999999999997</v>
      </c>
      <c r="G11" s="144">
        <v>32.200000000000003</v>
      </c>
      <c r="H11" s="160">
        <v>32.200000000000003</v>
      </c>
      <c r="I11" s="142">
        <v>32.14</v>
      </c>
      <c r="J11" s="142">
        <v>32.24285714285714</v>
      </c>
    </row>
    <row r="12" spans="1:10" ht="13.8" thickBot="1" x14ac:dyDescent="0.3">
      <c r="A12" s="141" t="s">
        <v>48</v>
      </c>
      <c r="B12" s="140">
        <v>38.599998474121094</v>
      </c>
      <c r="C12" s="140">
        <v>38.900001525878906</v>
      </c>
      <c r="D12" s="140">
        <v>38.599998474121094</v>
      </c>
      <c r="E12" s="140">
        <v>38.200000762939453</v>
      </c>
      <c r="F12" s="140">
        <v>38.099998474121094</v>
      </c>
      <c r="G12" s="140">
        <v>38.299999237060547</v>
      </c>
      <c r="H12" s="159">
        <v>38</v>
      </c>
      <c r="I12" s="131">
        <v>38.479999542236328</v>
      </c>
      <c r="J12" s="131">
        <v>38.385713849748882</v>
      </c>
    </row>
    <row r="13" spans="1:10" x14ac:dyDescent="0.25">
      <c r="A13" s="138" t="s">
        <v>58</v>
      </c>
      <c r="B13" s="137">
        <v>4101</v>
      </c>
      <c r="C13" s="137">
        <v>4358</v>
      </c>
      <c r="D13" s="137">
        <v>4277</v>
      </c>
      <c r="E13" s="137">
        <v>3118</v>
      </c>
      <c r="F13" s="137">
        <v>2846</v>
      </c>
      <c r="G13" s="137">
        <v>3867</v>
      </c>
      <c r="H13" s="158">
        <v>3821</v>
      </c>
      <c r="I13" s="135">
        <v>4084.8</v>
      </c>
      <c r="J13" s="135">
        <v>3769.7142857142858</v>
      </c>
    </row>
    <row r="14" spans="1:10" ht="13.8" thickBot="1" x14ac:dyDescent="0.3">
      <c r="A14" s="134" t="s">
        <v>57</v>
      </c>
      <c r="B14" s="133">
        <v>61.511924403779815</v>
      </c>
      <c r="C14" s="133">
        <v>64.116521994997782</v>
      </c>
      <c r="D14" s="133">
        <v>62.648308188076754</v>
      </c>
      <c r="E14" s="133">
        <v>65.877878723853783</v>
      </c>
      <c r="F14" s="133">
        <v>63.740201567749153</v>
      </c>
      <c r="G14" s="133">
        <v>62.796362455342646</v>
      </c>
      <c r="H14" s="157">
        <v>62.37349004244205</v>
      </c>
      <c r="I14" s="131">
        <v>62.689321416927804</v>
      </c>
      <c r="J14" s="131">
        <v>63.294955339463129</v>
      </c>
    </row>
    <row r="15" spans="1:10" x14ac:dyDescent="0.25">
      <c r="A15" s="138" t="s">
        <v>56</v>
      </c>
      <c r="B15" s="137">
        <v>52</v>
      </c>
      <c r="C15" s="137">
        <v>65</v>
      </c>
      <c r="D15" s="137">
        <v>69</v>
      </c>
      <c r="E15" s="137">
        <v>80</v>
      </c>
      <c r="F15" s="137">
        <v>48</v>
      </c>
      <c r="G15" s="137">
        <v>57</v>
      </c>
      <c r="H15" s="158">
        <v>46</v>
      </c>
      <c r="I15" s="135">
        <v>57.8</v>
      </c>
      <c r="J15" s="135">
        <v>59.571428571428569</v>
      </c>
    </row>
    <row r="16" spans="1:10" ht="13.8" thickBot="1" x14ac:dyDescent="0.3">
      <c r="A16" s="134" t="s">
        <v>55</v>
      </c>
      <c r="B16" s="133">
        <v>0.77996100194990248</v>
      </c>
      <c r="C16" s="133">
        <v>0.95630425187582746</v>
      </c>
      <c r="D16" s="133">
        <v>1.0106928372638055</v>
      </c>
      <c r="E16" s="133">
        <v>1.690259877456159</v>
      </c>
      <c r="F16" s="133">
        <v>1.0750279955207167</v>
      </c>
      <c r="G16" s="133">
        <v>0.92562520298798312</v>
      </c>
      <c r="H16" s="157">
        <v>0.75089781260202415</v>
      </c>
      <c r="I16" s="131">
        <v>0.88469622133590842</v>
      </c>
      <c r="J16" s="131">
        <v>1.026966997093774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LC26'!C41</f>
        <v>Southbound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50</v>
      </c>
      <c r="B23" s="147">
        <v>7220</v>
      </c>
      <c r="C23" s="147">
        <v>6814</v>
      </c>
      <c r="D23" s="147">
        <v>6763</v>
      </c>
      <c r="E23" s="147">
        <v>4767</v>
      </c>
      <c r="F23" s="147">
        <v>4297</v>
      </c>
      <c r="G23" s="147">
        <v>6400</v>
      </c>
      <c r="H23" s="146">
        <v>6026</v>
      </c>
      <c r="I23" s="145">
        <v>6644.6</v>
      </c>
      <c r="J23" s="145">
        <v>6041</v>
      </c>
    </row>
    <row r="24" spans="1:10" x14ac:dyDescent="0.25">
      <c r="A24" s="138" t="s">
        <v>49</v>
      </c>
      <c r="B24" s="144">
        <v>30.2</v>
      </c>
      <c r="C24" s="144">
        <v>30.7</v>
      </c>
      <c r="D24" s="144">
        <v>30.5</v>
      </c>
      <c r="E24" s="144">
        <v>31.1</v>
      </c>
      <c r="F24" s="144">
        <v>30.8</v>
      </c>
      <c r="G24" s="144">
        <v>30.8</v>
      </c>
      <c r="H24" s="143">
        <v>31</v>
      </c>
      <c r="I24" s="142">
        <v>30.639999999999997</v>
      </c>
      <c r="J24" s="142">
        <v>30.728571428571431</v>
      </c>
    </row>
    <row r="25" spans="1:10" ht="13.8" thickBot="1" x14ac:dyDescent="0.3">
      <c r="A25" s="141" t="s">
        <v>48</v>
      </c>
      <c r="B25" s="140">
        <v>33.400001525878906</v>
      </c>
      <c r="C25" s="140">
        <v>33</v>
      </c>
      <c r="D25" s="140">
        <v>33.099998474121094</v>
      </c>
      <c r="E25" s="140">
        <v>38.5</v>
      </c>
      <c r="F25" s="140">
        <v>33.299999237060547</v>
      </c>
      <c r="G25" s="140">
        <v>33.700000762939453</v>
      </c>
      <c r="H25" s="139">
        <v>38.099998474121094</v>
      </c>
      <c r="I25" s="131">
        <v>34.259999847412111</v>
      </c>
      <c r="J25" s="131">
        <v>34.728571210588726</v>
      </c>
    </row>
    <row r="26" spans="1:10" x14ac:dyDescent="0.25">
      <c r="A26" s="138" t="str">
        <f>A13</f>
        <v>No. Vehicles &gt; 30 MPH Limit</v>
      </c>
      <c r="B26" s="137">
        <v>3098</v>
      </c>
      <c r="C26" s="137">
        <v>3192</v>
      </c>
      <c r="D26" s="137">
        <v>3069</v>
      </c>
      <c r="E26" s="137">
        <v>2384</v>
      </c>
      <c r="F26" s="137">
        <v>2057</v>
      </c>
      <c r="G26" s="137">
        <v>3089</v>
      </c>
      <c r="H26" s="136">
        <v>2979</v>
      </c>
      <c r="I26" s="135">
        <v>3085.4</v>
      </c>
      <c r="J26" s="135">
        <v>2838.2857142857142</v>
      </c>
    </row>
    <row r="27" spans="1:10" ht="13.8" thickBot="1" x14ac:dyDescent="0.3">
      <c r="A27" s="134" t="str">
        <f>A14</f>
        <v>% Vehicles &gt; 30 MPH Limit</v>
      </c>
      <c r="B27" s="133">
        <v>42.908587257617732</v>
      </c>
      <c r="C27" s="133">
        <v>46.844731435280309</v>
      </c>
      <c r="D27" s="133">
        <v>45.379269554931248</v>
      </c>
      <c r="E27" s="133">
        <v>50.010488777008597</v>
      </c>
      <c r="F27" s="133">
        <v>47.870607400511986</v>
      </c>
      <c r="G27" s="133">
        <v>48.265625</v>
      </c>
      <c r="H27" s="132">
        <v>49.435778294059077</v>
      </c>
      <c r="I27" s="131">
        <v>46.56679830837767</v>
      </c>
      <c r="J27" s="131">
        <v>47.245012531344138</v>
      </c>
    </row>
    <row r="28" spans="1:10" x14ac:dyDescent="0.25">
      <c r="A28" s="138" t="str">
        <f>A15</f>
        <v>No. Vehicles &gt; 45 MPH</v>
      </c>
      <c r="B28" s="137">
        <v>25</v>
      </c>
      <c r="C28" s="137">
        <v>27</v>
      </c>
      <c r="D28" s="137">
        <v>30</v>
      </c>
      <c r="E28" s="137">
        <v>31</v>
      </c>
      <c r="F28" s="137">
        <v>28</v>
      </c>
      <c r="G28" s="137">
        <v>28</v>
      </c>
      <c r="H28" s="136">
        <v>25</v>
      </c>
      <c r="I28" s="135">
        <v>27</v>
      </c>
      <c r="J28" s="135">
        <v>27.714285714285715</v>
      </c>
    </row>
    <row r="29" spans="1:10" ht="13.8" thickBot="1" x14ac:dyDescent="0.3">
      <c r="A29" s="134" t="str">
        <f>A16</f>
        <v>% Vehicles &gt; 45 MPH</v>
      </c>
      <c r="B29" s="133">
        <v>0.34626038781163432</v>
      </c>
      <c r="C29" s="133">
        <v>0.39624302905782216</v>
      </c>
      <c r="D29" s="133">
        <v>0.44359012272660064</v>
      </c>
      <c r="E29" s="133">
        <v>0.6503041745332494</v>
      </c>
      <c r="F29" s="133">
        <v>0.6516174074936002</v>
      </c>
      <c r="G29" s="133">
        <v>0.43750000000000006</v>
      </c>
      <c r="H29" s="132">
        <v>0.41486890142714899</v>
      </c>
      <c r="I29" s="131">
        <v>0.40769248820464127</v>
      </c>
      <c r="J29" s="131">
        <v>0.47719771757857943</v>
      </c>
    </row>
    <row r="32" spans="1:10" x14ac:dyDescent="0.25">
      <c r="A32" s="155" t="s">
        <v>54</v>
      </c>
      <c r="B32" s="154" t="str">
        <f>B6 &amp; " &amp; " &amp;B19</f>
        <v>Northbound &amp; Southbound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50</v>
      </c>
      <c r="B36" s="147">
        <v>13887</v>
      </c>
      <c r="C36" s="147">
        <v>13611</v>
      </c>
      <c r="D36" s="147">
        <v>13590</v>
      </c>
      <c r="E36" s="147">
        <v>9500</v>
      </c>
      <c r="F36" s="147">
        <v>8762</v>
      </c>
      <c r="G36" s="147">
        <v>12558</v>
      </c>
      <c r="H36" s="146">
        <v>12152</v>
      </c>
      <c r="I36" s="145">
        <v>13159.6</v>
      </c>
      <c r="J36" s="145">
        <v>12008.571428571429</v>
      </c>
    </row>
    <row r="37" spans="1:10" x14ac:dyDescent="0.25">
      <c r="A37" s="138" t="s">
        <v>49</v>
      </c>
      <c r="B37" s="144">
        <v>31.1</v>
      </c>
      <c r="C37" s="144">
        <v>31.450000000000003</v>
      </c>
      <c r="D37" s="144">
        <v>31.3</v>
      </c>
      <c r="E37" s="144">
        <v>31.900000000000002</v>
      </c>
      <c r="F37" s="144">
        <v>31.549999999999997</v>
      </c>
      <c r="G37" s="144">
        <v>31.5</v>
      </c>
      <c r="H37" s="143">
        <v>31.6</v>
      </c>
      <c r="I37" s="142">
        <v>31.390000000000004</v>
      </c>
      <c r="J37" s="142">
        <v>31.485714285714288</v>
      </c>
    </row>
    <row r="38" spans="1:10" ht="13.8" thickBot="1" x14ac:dyDescent="0.3">
      <c r="A38" s="141" t="s">
        <v>48</v>
      </c>
      <c r="B38" s="140">
        <v>36</v>
      </c>
      <c r="C38" s="140">
        <v>35.950000762939453</v>
      </c>
      <c r="D38" s="140">
        <v>35.849998474121094</v>
      </c>
      <c r="E38" s="140">
        <v>38.350000381469727</v>
      </c>
      <c r="F38" s="140">
        <v>35.69999885559082</v>
      </c>
      <c r="G38" s="140">
        <v>36</v>
      </c>
      <c r="H38" s="139">
        <v>38.049999237060547</v>
      </c>
      <c r="I38" s="131">
        <v>36.369999694824216</v>
      </c>
      <c r="J38" s="131">
        <v>36.557142530168804</v>
      </c>
    </row>
    <row r="39" spans="1:10" x14ac:dyDescent="0.25">
      <c r="A39" s="138" t="str">
        <f>A26</f>
        <v>No. Vehicles &gt; 30 MPH Limit</v>
      </c>
      <c r="B39" s="137">
        <v>7199</v>
      </c>
      <c r="C39" s="137">
        <v>7550</v>
      </c>
      <c r="D39" s="137">
        <v>7346</v>
      </c>
      <c r="E39" s="137">
        <v>5502</v>
      </c>
      <c r="F39" s="137">
        <v>4903</v>
      </c>
      <c r="G39" s="137">
        <v>6956</v>
      </c>
      <c r="H39" s="136">
        <v>6800</v>
      </c>
      <c r="I39" s="135">
        <v>7170.2</v>
      </c>
      <c r="J39" s="135">
        <v>6608</v>
      </c>
    </row>
    <row r="40" spans="1:10" ht="13.8" thickBot="1" x14ac:dyDescent="0.3">
      <c r="A40" s="134" t="str">
        <f>A27</f>
        <v>% Vehicles &gt; 30 MPH Limit</v>
      </c>
      <c r="B40" s="133">
        <v>51.839850219629867</v>
      </c>
      <c r="C40" s="133">
        <v>55.469840570127104</v>
      </c>
      <c r="D40" s="133">
        <v>54.05445180279618</v>
      </c>
      <c r="E40" s="133">
        <v>57.915789473684207</v>
      </c>
      <c r="F40" s="133">
        <v>55.957543939739786</v>
      </c>
      <c r="G40" s="133">
        <v>55.390985825768432</v>
      </c>
      <c r="H40" s="132">
        <v>55.957867017774852</v>
      </c>
      <c r="I40" s="131">
        <v>54.542599087219287</v>
      </c>
      <c r="J40" s="131">
        <v>55.226618407074348</v>
      </c>
    </row>
    <row r="41" spans="1:10" x14ac:dyDescent="0.25">
      <c r="A41" s="138" t="str">
        <f>A28</f>
        <v>No. Vehicles &gt; 45 MPH</v>
      </c>
      <c r="B41" s="137">
        <v>77</v>
      </c>
      <c r="C41" s="137">
        <v>92</v>
      </c>
      <c r="D41" s="137">
        <v>99</v>
      </c>
      <c r="E41" s="137">
        <v>111</v>
      </c>
      <c r="F41" s="137">
        <v>76</v>
      </c>
      <c r="G41" s="137">
        <v>85</v>
      </c>
      <c r="H41" s="136">
        <v>71</v>
      </c>
      <c r="I41" s="135">
        <v>84.8</v>
      </c>
      <c r="J41" s="135">
        <v>87.285714285714292</v>
      </c>
    </row>
    <row r="42" spans="1:10" ht="13.8" thickBot="1" x14ac:dyDescent="0.3">
      <c r="A42" s="134" t="str">
        <f>A29</f>
        <v>% Vehicles &gt; 45 MPH</v>
      </c>
      <c r="B42" s="133">
        <v>0.55447540865557721</v>
      </c>
      <c r="C42" s="133">
        <v>0.67592388509293955</v>
      </c>
      <c r="D42" s="133">
        <v>0.72847682119205304</v>
      </c>
      <c r="E42" s="133">
        <v>1.168421052631579</v>
      </c>
      <c r="F42" s="133">
        <v>0.86738187628395347</v>
      </c>
      <c r="G42" s="133">
        <v>0.67685937251154638</v>
      </c>
      <c r="H42" s="132">
        <v>0.58426596445029622</v>
      </c>
      <c r="I42" s="131">
        <v>0.64400029038048257</v>
      </c>
      <c r="J42" s="131">
        <v>0.75082919725970643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45"/>
  <sheetViews>
    <sheetView zoomScale="75" zoomScaleNormal="75" workbookViewId="0"/>
  </sheetViews>
  <sheetFormatPr defaultRowHeight="13.2" x14ac:dyDescent="0.25"/>
  <cols>
    <col min="1" max="1" width="25.6640625" customWidth="1"/>
    <col min="2" max="8" width="13.6640625" customWidth="1"/>
    <col min="9" max="10" width="10.6640625" customWidth="1"/>
  </cols>
  <sheetData>
    <row r="1" spans="1:10" ht="20.399999999999999" x14ac:dyDescent="0.35">
      <c r="A1" s="164" t="str">
        <f>'ATC LC26'!A1</f>
        <v>West Bretton  ATC LC26, Huddersfield Road</v>
      </c>
    </row>
    <row r="3" spans="1:10" ht="15.6" x14ac:dyDescent="0.3">
      <c r="A3" s="125" t="s">
        <v>46</v>
      </c>
    </row>
    <row r="6" spans="1:10" x14ac:dyDescent="0.25">
      <c r="A6" s="17" t="s">
        <v>9</v>
      </c>
      <c r="B6" s="16" t="str">
        <f>'ATC LC26'!C6</f>
        <v>Northbound</v>
      </c>
    </row>
    <row r="8" spans="1:10" x14ac:dyDescent="0.25">
      <c r="B8" s="59">
        <f>'ATC LC26'!AR8</f>
        <v>44377</v>
      </c>
      <c r="C8" s="59">
        <f>'ATC LC26'!AS8</f>
        <v>44378</v>
      </c>
      <c r="D8" s="59">
        <f>'ATC LC26'!AT8</f>
        <v>44379</v>
      </c>
      <c r="E8" s="59">
        <f>'ATC LC26'!AU8</f>
        <v>44380</v>
      </c>
      <c r="F8" s="59">
        <f>'ATC LC26'!AV8</f>
        <v>44381</v>
      </c>
      <c r="G8" s="59">
        <f>'ATC LC26'!AW8</f>
        <v>44382</v>
      </c>
      <c r="H8" s="153">
        <f>'ATC LC26'!AX8</f>
        <v>44383</v>
      </c>
      <c r="I8" s="152" t="s">
        <v>53</v>
      </c>
      <c r="J8" s="152" t="s">
        <v>52</v>
      </c>
    </row>
    <row r="9" spans="1:10" ht="13.8" thickBot="1" x14ac:dyDescent="0.3">
      <c r="B9" s="163" t="str">
        <f>'ATC LC26'!AR9</f>
        <v>Wednesday</v>
      </c>
      <c r="C9" s="163" t="str">
        <f>'ATC LC26'!AS9</f>
        <v>Thursday</v>
      </c>
      <c r="D9" s="163" t="str">
        <f>'ATC LC26'!AT9</f>
        <v>Friday</v>
      </c>
      <c r="E9" s="163" t="str">
        <f>'ATC LC26'!AU9</f>
        <v>Saturday</v>
      </c>
      <c r="F9" s="163" t="str">
        <f>'ATC LC26'!AV9</f>
        <v>Sunday</v>
      </c>
      <c r="G9" s="163" t="str">
        <f>'ATC LC26'!AW9</f>
        <v>Monday</v>
      </c>
      <c r="H9" s="162" t="str">
        <f>'ATC LC26'!AX9</f>
        <v>Tuesday</v>
      </c>
      <c r="I9" s="149" t="s">
        <v>51</v>
      </c>
      <c r="J9" s="149" t="s">
        <v>51</v>
      </c>
    </row>
    <row r="10" spans="1:10" ht="13.8" thickBot="1" x14ac:dyDescent="0.3">
      <c r="A10" s="148" t="s">
        <v>31</v>
      </c>
      <c r="B10" s="147">
        <v>4334</v>
      </c>
      <c r="C10" s="147">
        <v>4530</v>
      </c>
      <c r="D10" s="147">
        <v>4529</v>
      </c>
      <c r="E10" s="147">
        <v>3645</v>
      </c>
      <c r="F10" s="147">
        <v>3463</v>
      </c>
      <c r="G10" s="147">
        <v>4013</v>
      </c>
      <c r="H10" s="161">
        <v>3907</v>
      </c>
      <c r="I10" s="145">
        <v>4262.6000000000004</v>
      </c>
      <c r="J10" s="145">
        <v>4060.1428571428573</v>
      </c>
    </row>
    <row r="11" spans="1:10" x14ac:dyDescent="0.25">
      <c r="A11" s="138" t="s">
        <v>49</v>
      </c>
      <c r="B11" s="144">
        <v>33.234999999999999</v>
      </c>
      <c r="C11" s="144">
        <v>33.265000000000001</v>
      </c>
      <c r="D11" s="144">
        <v>33.410000000000004</v>
      </c>
      <c r="E11" s="144">
        <v>34.045000000000002</v>
      </c>
      <c r="F11" s="144">
        <v>33.04</v>
      </c>
      <c r="G11" s="144">
        <v>33.364999999999995</v>
      </c>
      <c r="H11" s="160">
        <v>33.335000000000001</v>
      </c>
      <c r="I11" s="142">
        <v>33.321999999999996</v>
      </c>
      <c r="J11" s="142">
        <v>33.384999999999998</v>
      </c>
    </row>
    <row r="12" spans="1:10" ht="13.8" thickBot="1" x14ac:dyDescent="0.3">
      <c r="A12" s="141" t="s">
        <v>48</v>
      </c>
      <c r="B12" s="140">
        <v>39.535000038146975</v>
      </c>
      <c r="C12" s="140">
        <v>40.259999465942386</v>
      </c>
      <c r="D12" s="140">
        <v>39.709999847412107</v>
      </c>
      <c r="E12" s="140">
        <v>40.695000457763669</v>
      </c>
      <c r="F12" s="140">
        <v>39.924999809265138</v>
      </c>
      <c r="G12" s="140">
        <v>40.184999847412108</v>
      </c>
      <c r="H12" s="159">
        <v>39.659999847412109</v>
      </c>
      <c r="I12" s="131">
        <v>39.869999809265138</v>
      </c>
      <c r="J12" s="131">
        <v>39.99571418762207</v>
      </c>
    </row>
    <row r="13" spans="1:10" x14ac:dyDescent="0.25">
      <c r="A13" s="138" t="s">
        <v>58</v>
      </c>
      <c r="B13" s="137">
        <v>2599</v>
      </c>
      <c r="C13" s="137">
        <v>2881</v>
      </c>
      <c r="D13" s="137">
        <v>2887</v>
      </c>
      <c r="E13" s="137">
        <v>2433</v>
      </c>
      <c r="F13" s="137">
        <v>2194</v>
      </c>
      <c r="G13" s="137">
        <v>2484</v>
      </c>
      <c r="H13" s="158">
        <v>2455</v>
      </c>
      <c r="I13" s="135">
        <v>2661.2</v>
      </c>
      <c r="J13" s="135">
        <v>2561.8571428571427</v>
      </c>
    </row>
    <row r="14" spans="1:10" ht="13.8" thickBot="1" x14ac:dyDescent="0.3">
      <c r="A14" s="134" t="s">
        <v>57</v>
      </c>
      <c r="B14" s="133">
        <v>59.967697277341948</v>
      </c>
      <c r="C14" s="133">
        <v>63.598233995584984</v>
      </c>
      <c r="D14" s="133">
        <v>63.744756016780748</v>
      </c>
      <c r="E14" s="133">
        <v>66.748971193415642</v>
      </c>
      <c r="F14" s="133">
        <v>63.355472133987867</v>
      </c>
      <c r="G14" s="133">
        <v>61.898828806379271</v>
      </c>
      <c r="H14" s="157">
        <v>62.835935500383918</v>
      </c>
      <c r="I14" s="131">
        <v>62.409090319294179</v>
      </c>
      <c r="J14" s="131">
        <v>63.164270703410629</v>
      </c>
    </row>
    <row r="15" spans="1:10" x14ac:dyDescent="0.25">
      <c r="A15" s="138" t="s">
        <v>56</v>
      </c>
      <c r="B15" s="137">
        <v>46</v>
      </c>
      <c r="C15" s="137">
        <v>59</v>
      </c>
      <c r="D15" s="137">
        <v>64</v>
      </c>
      <c r="E15" s="137">
        <v>68</v>
      </c>
      <c r="F15" s="137">
        <v>37</v>
      </c>
      <c r="G15" s="137">
        <v>48</v>
      </c>
      <c r="H15" s="158">
        <v>37</v>
      </c>
      <c r="I15" s="135">
        <v>50.8</v>
      </c>
      <c r="J15" s="135">
        <v>51.285714285714285</v>
      </c>
    </row>
    <row r="16" spans="1:10" ht="13.8" thickBot="1" x14ac:dyDescent="0.3">
      <c r="A16" s="134" t="s">
        <v>55</v>
      </c>
      <c r="B16" s="133">
        <v>1.0613751730503</v>
      </c>
      <c r="C16" s="133">
        <v>1.3024282560706402</v>
      </c>
      <c r="D16" s="133">
        <v>1.4131154780304702</v>
      </c>
      <c r="E16" s="133">
        <v>1.8655692729766804</v>
      </c>
      <c r="F16" s="133">
        <v>1.0684377707190298</v>
      </c>
      <c r="G16" s="133">
        <v>1.1961126339396959</v>
      </c>
      <c r="H16" s="157">
        <v>0.94701817251087794</v>
      </c>
      <c r="I16" s="131">
        <v>1.1840099427203969</v>
      </c>
      <c r="J16" s="131">
        <v>1.2648652510425278</v>
      </c>
    </row>
    <row r="17" spans="1:10" x14ac:dyDescent="0.25">
      <c r="A17" s="156"/>
      <c r="B17" s="156"/>
      <c r="C17" s="156"/>
      <c r="D17" s="156"/>
      <c r="E17" s="156"/>
      <c r="F17" s="156"/>
      <c r="G17" s="156"/>
      <c r="H17" s="156"/>
    </row>
    <row r="19" spans="1:10" x14ac:dyDescent="0.25">
      <c r="A19" s="17" t="s">
        <v>8</v>
      </c>
      <c r="B19" s="16" t="str">
        <f>'ATC LC26'!C41</f>
        <v>Southbound</v>
      </c>
    </row>
    <row r="21" spans="1:10" x14ac:dyDescent="0.25">
      <c r="B21" s="153">
        <f t="shared" ref="B21:H22" si="0">B8</f>
        <v>44377</v>
      </c>
      <c r="C21" s="153">
        <f t="shared" si="0"/>
        <v>44378</v>
      </c>
      <c r="D21" s="59">
        <f t="shared" si="0"/>
        <v>44379</v>
      </c>
      <c r="E21" s="59">
        <f t="shared" si="0"/>
        <v>44380</v>
      </c>
      <c r="F21" s="59">
        <f t="shared" si="0"/>
        <v>44381</v>
      </c>
      <c r="G21" s="59">
        <f t="shared" si="0"/>
        <v>44382</v>
      </c>
      <c r="H21" s="59">
        <f t="shared" si="0"/>
        <v>44383</v>
      </c>
      <c r="I21" s="152" t="s">
        <v>53</v>
      </c>
      <c r="J21" s="152" t="s">
        <v>52</v>
      </c>
    </row>
    <row r="22" spans="1:10" ht="13.8" thickBot="1" x14ac:dyDescent="0.3">
      <c r="B22" s="151" t="str">
        <f t="shared" si="0"/>
        <v>Wednesday</v>
      </c>
      <c r="C22" s="151" t="str">
        <f t="shared" si="0"/>
        <v>Thursday</v>
      </c>
      <c r="D22" s="150" t="str">
        <f t="shared" si="0"/>
        <v>Friday</v>
      </c>
      <c r="E22" s="150" t="str">
        <f t="shared" si="0"/>
        <v>Saturday</v>
      </c>
      <c r="F22" s="150" t="str">
        <f t="shared" si="0"/>
        <v>Sunday</v>
      </c>
      <c r="G22" s="150" t="str">
        <f t="shared" si="0"/>
        <v>Monday</v>
      </c>
      <c r="H22" s="150" t="str">
        <f t="shared" si="0"/>
        <v>Tuesday</v>
      </c>
      <c r="I22" s="149" t="s">
        <v>51</v>
      </c>
      <c r="J22" s="149" t="s">
        <v>51</v>
      </c>
    </row>
    <row r="23" spans="1:10" ht="13.8" thickBot="1" x14ac:dyDescent="0.3">
      <c r="A23" s="148" t="s">
        <v>31</v>
      </c>
      <c r="B23" s="147">
        <v>4624</v>
      </c>
      <c r="C23" s="147">
        <v>4396</v>
      </c>
      <c r="D23" s="147">
        <v>4644</v>
      </c>
      <c r="E23" s="147">
        <v>3811</v>
      </c>
      <c r="F23" s="147">
        <v>3425</v>
      </c>
      <c r="G23" s="147">
        <v>4125</v>
      </c>
      <c r="H23" s="146">
        <v>3757</v>
      </c>
      <c r="I23" s="145">
        <v>4309.2</v>
      </c>
      <c r="J23" s="145">
        <v>4111.7142857142853</v>
      </c>
    </row>
    <row r="24" spans="1:10" x14ac:dyDescent="0.25">
      <c r="A24" s="138" t="s">
        <v>49</v>
      </c>
      <c r="B24" s="144">
        <v>32.204999999999998</v>
      </c>
      <c r="C24" s="144">
        <v>32.100000000000009</v>
      </c>
      <c r="D24" s="144">
        <v>32.324999999999996</v>
      </c>
      <c r="E24" s="144">
        <v>32.25</v>
      </c>
      <c r="F24" s="144">
        <v>31.785000000000004</v>
      </c>
      <c r="G24" s="144">
        <v>31.98</v>
      </c>
      <c r="H24" s="143">
        <v>32.32</v>
      </c>
      <c r="I24" s="142">
        <v>32.186</v>
      </c>
      <c r="J24" s="142">
        <v>32.137857142857136</v>
      </c>
    </row>
    <row r="25" spans="1:10" ht="13.8" thickBot="1" x14ac:dyDescent="0.3">
      <c r="A25" s="141" t="s">
        <v>48</v>
      </c>
      <c r="B25" s="140">
        <v>38.645000267028806</v>
      </c>
      <c r="C25" s="140">
        <v>37.674999809265138</v>
      </c>
      <c r="D25" s="140">
        <v>37.260000228881836</v>
      </c>
      <c r="E25" s="140">
        <v>38.200000000000003</v>
      </c>
      <c r="F25" s="140">
        <v>36.485000228881837</v>
      </c>
      <c r="G25" s="140">
        <v>37.000000381469725</v>
      </c>
      <c r="H25" s="139">
        <v>36.839999771118165</v>
      </c>
      <c r="I25" s="131">
        <v>37.484000091552737</v>
      </c>
      <c r="J25" s="131">
        <v>37.443571526663654</v>
      </c>
    </row>
    <row r="26" spans="1:10" x14ac:dyDescent="0.25">
      <c r="A26" s="138" t="str">
        <f>A13</f>
        <v>No. Vehicles &gt; 30 MPH Limit</v>
      </c>
      <c r="B26" s="137">
        <v>1952</v>
      </c>
      <c r="C26" s="137">
        <v>2031</v>
      </c>
      <c r="D26" s="137">
        <v>2077</v>
      </c>
      <c r="E26" s="137">
        <v>1806</v>
      </c>
      <c r="F26" s="137">
        <v>1593</v>
      </c>
      <c r="G26" s="137">
        <v>1963</v>
      </c>
      <c r="H26" s="136">
        <v>1804</v>
      </c>
      <c r="I26" s="135">
        <v>1965.4</v>
      </c>
      <c r="J26" s="135">
        <v>1889.4285714285713</v>
      </c>
    </row>
    <row r="27" spans="1:10" ht="13.8" thickBot="1" x14ac:dyDescent="0.3">
      <c r="A27" s="134" t="str">
        <f>A14</f>
        <v>% Vehicles &gt; 30 MPH Limit</v>
      </c>
      <c r="B27" s="133">
        <v>42.214532871972317</v>
      </c>
      <c r="C27" s="133">
        <v>46.201091901728844</v>
      </c>
      <c r="D27" s="133">
        <v>44.724375538329028</v>
      </c>
      <c r="E27" s="133">
        <v>47.389136709525062</v>
      </c>
      <c r="F27" s="133">
        <v>46.510948905109487</v>
      </c>
      <c r="G27" s="133">
        <v>47.587878787878793</v>
      </c>
      <c r="H27" s="132">
        <v>48.017034868245936</v>
      </c>
      <c r="I27" s="131">
        <v>45.748982793630979</v>
      </c>
      <c r="J27" s="131">
        <v>46.092142797541349</v>
      </c>
    </row>
    <row r="28" spans="1:10" x14ac:dyDescent="0.25">
      <c r="A28" s="138" t="str">
        <f>A15</f>
        <v>No. Vehicles &gt; 45 MPH</v>
      </c>
      <c r="B28" s="137">
        <v>24</v>
      </c>
      <c r="C28" s="137">
        <v>25</v>
      </c>
      <c r="D28" s="137">
        <v>24</v>
      </c>
      <c r="E28" s="137">
        <v>26</v>
      </c>
      <c r="F28" s="137">
        <v>17</v>
      </c>
      <c r="G28" s="137">
        <v>21</v>
      </c>
      <c r="H28" s="136">
        <v>19</v>
      </c>
      <c r="I28" s="135">
        <v>22.6</v>
      </c>
      <c r="J28" s="135">
        <v>22.285714285714285</v>
      </c>
    </row>
    <row r="29" spans="1:10" ht="13.8" thickBot="1" x14ac:dyDescent="0.3">
      <c r="A29" s="134" t="str">
        <f>A16</f>
        <v>% Vehicles &gt; 45 MPH</v>
      </c>
      <c r="B29" s="133">
        <v>0.51903114186851207</v>
      </c>
      <c r="C29" s="133">
        <v>0.56869881710646042</v>
      </c>
      <c r="D29" s="133">
        <v>0.516795865633075</v>
      </c>
      <c r="E29" s="133">
        <v>0.6822356336919444</v>
      </c>
      <c r="F29" s="133">
        <v>0.49635036496350371</v>
      </c>
      <c r="G29" s="133">
        <v>0.50909090909090915</v>
      </c>
      <c r="H29" s="132">
        <v>0.50572265105137071</v>
      </c>
      <c r="I29" s="131">
        <v>0.52386787695006543</v>
      </c>
      <c r="J29" s="131">
        <v>0.54256076905796791</v>
      </c>
    </row>
    <row r="32" spans="1:10" x14ac:dyDescent="0.25">
      <c r="A32" s="155" t="s">
        <v>54</v>
      </c>
      <c r="B32" s="154" t="str">
        <f>B6 &amp; " &amp; " &amp;B19</f>
        <v>Northbound &amp; Southbound</v>
      </c>
    </row>
    <row r="34" spans="1:10" x14ac:dyDescent="0.25">
      <c r="B34" s="153">
        <f t="shared" ref="B34:H35" si="1">B21</f>
        <v>44377</v>
      </c>
      <c r="C34" s="153">
        <f t="shared" si="1"/>
        <v>44378</v>
      </c>
      <c r="D34" s="59">
        <f t="shared" si="1"/>
        <v>44379</v>
      </c>
      <c r="E34" s="59">
        <f t="shared" si="1"/>
        <v>44380</v>
      </c>
      <c r="F34" s="59">
        <f t="shared" si="1"/>
        <v>44381</v>
      </c>
      <c r="G34" s="59">
        <f t="shared" si="1"/>
        <v>44382</v>
      </c>
      <c r="H34" s="59">
        <f t="shared" si="1"/>
        <v>44383</v>
      </c>
      <c r="I34" s="152" t="s">
        <v>53</v>
      </c>
      <c r="J34" s="152" t="s">
        <v>52</v>
      </c>
    </row>
    <row r="35" spans="1:10" ht="13.8" thickBot="1" x14ac:dyDescent="0.3">
      <c r="B35" s="151" t="str">
        <f t="shared" si="1"/>
        <v>Wednesday</v>
      </c>
      <c r="C35" s="151" t="str">
        <f t="shared" si="1"/>
        <v>Thursday</v>
      </c>
      <c r="D35" s="150" t="str">
        <f t="shared" si="1"/>
        <v>Friday</v>
      </c>
      <c r="E35" s="150" t="str">
        <f t="shared" si="1"/>
        <v>Saturday</v>
      </c>
      <c r="F35" s="150" t="str">
        <f t="shared" si="1"/>
        <v>Sunday</v>
      </c>
      <c r="G35" s="150" t="str">
        <f t="shared" si="1"/>
        <v>Monday</v>
      </c>
      <c r="H35" s="150" t="str">
        <f t="shared" si="1"/>
        <v>Tuesday</v>
      </c>
      <c r="I35" s="149" t="s">
        <v>51</v>
      </c>
      <c r="J35" s="149" t="s">
        <v>51</v>
      </c>
    </row>
    <row r="36" spans="1:10" ht="13.8" thickBot="1" x14ac:dyDescent="0.3">
      <c r="A36" s="148" t="s">
        <v>31</v>
      </c>
      <c r="B36" s="147">
        <v>8958</v>
      </c>
      <c r="C36" s="147">
        <v>8926</v>
      </c>
      <c r="D36" s="147">
        <v>9173</v>
      </c>
      <c r="E36" s="147">
        <v>7456</v>
      </c>
      <c r="F36" s="147">
        <v>6888</v>
      </c>
      <c r="G36" s="147">
        <v>8138</v>
      </c>
      <c r="H36" s="146">
        <v>7664</v>
      </c>
      <c r="I36" s="145">
        <v>8571.7999999999993</v>
      </c>
      <c r="J36" s="145">
        <v>8171.8571428571431</v>
      </c>
    </row>
    <row r="37" spans="1:10" x14ac:dyDescent="0.25">
      <c r="A37" s="138" t="s">
        <v>49</v>
      </c>
      <c r="B37" s="144">
        <v>32.72</v>
      </c>
      <c r="C37" s="144">
        <v>32.682500000000005</v>
      </c>
      <c r="D37" s="144">
        <v>32.8675</v>
      </c>
      <c r="E37" s="144">
        <v>33.147500000000001</v>
      </c>
      <c r="F37" s="144">
        <v>32.412500000000001</v>
      </c>
      <c r="G37" s="144">
        <v>32.672499999999999</v>
      </c>
      <c r="H37" s="143">
        <v>32.827500000000001</v>
      </c>
      <c r="I37" s="142">
        <v>32.754000000000005</v>
      </c>
      <c r="J37" s="142">
        <v>32.761428571428567</v>
      </c>
    </row>
    <row r="38" spans="1:10" ht="13.8" thickBot="1" x14ac:dyDescent="0.3">
      <c r="A38" s="141" t="s">
        <v>48</v>
      </c>
      <c r="B38" s="140">
        <v>39.090000152587891</v>
      </c>
      <c r="C38" s="140">
        <v>38.967499637603765</v>
      </c>
      <c r="D38" s="140">
        <v>38.485000038146971</v>
      </c>
      <c r="E38" s="140">
        <v>39.447500228881836</v>
      </c>
      <c r="F38" s="140">
        <v>38.205000019073488</v>
      </c>
      <c r="G38" s="140">
        <v>38.592500114440917</v>
      </c>
      <c r="H38" s="139">
        <v>38.249999809265134</v>
      </c>
      <c r="I38" s="131">
        <v>38.676999950408934</v>
      </c>
      <c r="J38" s="131">
        <v>38.719642857142858</v>
      </c>
    </row>
    <row r="39" spans="1:10" x14ac:dyDescent="0.25">
      <c r="A39" s="138" t="str">
        <f>A26</f>
        <v>No. Vehicles &gt; 30 MPH Limit</v>
      </c>
      <c r="B39" s="137">
        <v>4551</v>
      </c>
      <c r="C39" s="137">
        <v>4912</v>
      </c>
      <c r="D39" s="137">
        <v>4964</v>
      </c>
      <c r="E39" s="137">
        <v>4239</v>
      </c>
      <c r="F39" s="137">
        <v>3787</v>
      </c>
      <c r="G39" s="137">
        <v>4447</v>
      </c>
      <c r="H39" s="136">
        <v>4259</v>
      </c>
      <c r="I39" s="135">
        <v>4626.6000000000004</v>
      </c>
      <c r="J39" s="135">
        <v>4451.2857142857147</v>
      </c>
    </row>
    <row r="40" spans="1:10" ht="13.8" thickBot="1" x14ac:dyDescent="0.3">
      <c r="A40" s="134" t="str">
        <f>A27</f>
        <v>% Vehicles &gt; 30 MPH Limit</v>
      </c>
      <c r="B40" s="133">
        <v>50.803750837240457</v>
      </c>
      <c r="C40" s="133">
        <v>55.03024871162895</v>
      </c>
      <c r="D40" s="133">
        <v>54.11533849340455</v>
      </c>
      <c r="E40" s="133">
        <v>56.853540772532185</v>
      </c>
      <c r="F40" s="133">
        <v>54.979674796747972</v>
      </c>
      <c r="G40" s="133">
        <v>54.644875890882282</v>
      </c>
      <c r="H40" s="132">
        <v>55.571503131524011</v>
      </c>
      <c r="I40" s="131">
        <v>54.033143412936056</v>
      </c>
      <c r="J40" s="131">
        <v>54.571276090565782</v>
      </c>
    </row>
    <row r="41" spans="1:10" x14ac:dyDescent="0.25">
      <c r="A41" s="138" t="str">
        <f>A28</f>
        <v>No. Vehicles &gt; 45 MPH</v>
      </c>
      <c r="B41" s="137">
        <v>70</v>
      </c>
      <c r="C41" s="137">
        <v>84</v>
      </c>
      <c r="D41" s="137">
        <v>88</v>
      </c>
      <c r="E41" s="137">
        <v>94</v>
      </c>
      <c r="F41" s="137">
        <v>54</v>
      </c>
      <c r="G41" s="137">
        <v>69</v>
      </c>
      <c r="H41" s="136">
        <v>56</v>
      </c>
      <c r="I41" s="135">
        <v>73.400000000000006</v>
      </c>
      <c r="J41" s="135">
        <v>73.571428571428569</v>
      </c>
    </row>
    <row r="42" spans="1:10" ht="13.8" thickBot="1" x14ac:dyDescent="0.3">
      <c r="A42" s="134" t="str">
        <f>A29</f>
        <v>% Vehicles &gt; 45 MPH</v>
      </c>
      <c r="B42" s="133">
        <v>0.7814244250948873</v>
      </c>
      <c r="C42" s="133">
        <v>0.94107102845619528</v>
      </c>
      <c r="D42" s="133">
        <v>0.95933718521748612</v>
      </c>
      <c r="E42" s="133">
        <v>1.2607296137339055</v>
      </c>
      <c r="F42" s="133">
        <v>0.78397212543554007</v>
      </c>
      <c r="G42" s="133">
        <v>0.84787417055787673</v>
      </c>
      <c r="H42" s="132">
        <v>0.73068893528183709</v>
      </c>
      <c r="I42" s="131">
        <v>0.85207914892165648</v>
      </c>
      <c r="J42" s="131">
        <v>0.90072821196824671</v>
      </c>
    </row>
    <row r="45" spans="1:10" x14ac:dyDescent="0.25">
      <c r="A45" s="165" t="s">
        <v>60</v>
      </c>
      <c r="B45" t="s">
        <v>59</v>
      </c>
    </row>
  </sheetData>
  <printOptions horizontalCentered="1"/>
  <pageMargins left="0.98425196850393704" right="0.59055118110236227" top="0.59055118110236227" bottom="0.59055118110236227" header="0.51181102362204722" footer="0.51181102362204722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ATC LC26</vt:lpstr>
      <vt:lpstr>24 Hour Summary</vt:lpstr>
      <vt:lpstr>20 Hour Summary</vt:lpstr>
      <vt:lpstr>'ATC LC26'!Print_Area</vt:lpstr>
      <vt:lpstr>'ATC LC26'!Print_Titles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MC. Caughey</dc:creator>
  <cp:lastModifiedBy>Athanasios AP. Papageorgiou</cp:lastModifiedBy>
  <dcterms:created xsi:type="dcterms:W3CDTF">2021-07-12T15:20:45Z</dcterms:created>
  <dcterms:modified xsi:type="dcterms:W3CDTF">2021-07-13T11:24:21Z</dcterms:modified>
</cp:coreProperties>
</file>